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drawings/drawing1.xml" ContentType="application/vnd.openxmlformats-officedocument.drawing+xml"/>
  <Override PartName="/xl/drawings/_rels/drawing5.xml.rels" ContentType="application/vnd.openxmlformats-package.relationships+xml"/>
  <Override PartName="/xl/drawings/_rels/drawing4.xml.rels" ContentType="application/vnd.openxmlformats-package.relationships+xml"/>
  <Override PartName="/xl/drawings/_rels/drawing3.xml.rels" ContentType="application/vnd.openxmlformats-package.relationships+xml"/>
  <Override PartName="/xl/drawings/_rels/drawing1.xml.rels" ContentType="application/vnd.openxmlformats-package.relationship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_rels/workbook.xml.rels" ContentType="application/vnd.openxmlformats-package.relationships+xml"/>
  <Override PartName="/xl/media/image1.png" ContentType="image/png"/>
  <Override PartName="/xl/media/image2.png" ContentType="image/png"/>
  <Override PartName="/xl/media/image3.png" ContentType="image/png"/>
  <Override PartName="/xl/media/image4.png" ContentType="image/p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tions" sheetId="1" state="visible" r:id="rId2"/>
    <sheet name="Personnes" sheetId="2" state="visible" r:id="rId3"/>
    <sheet name="Postes" sheetId="3" state="visible" r:id="rId4"/>
    <sheet name="Règles" sheetId="4" state="visible" r:id="rId5"/>
    <sheet name="sudoMod" sheetId="5" state="hidden" r:id="rId6"/>
  </sheets>
  <definedNames>
    <definedName function="false" hidden="true" localSheetId="1" name="_xlnm._FilterDatabase" vbProcedure="false">Personnes!$A$1:$K$63</definedName>
    <definedName function="false" hidden="true" localSheetId="4" name="_xlnm._FilterDatabase" vbProcedure="false">sudoMod!$U$1:$W$69</definedName>
    <definedName function="false" hidden="false" name="abrev_statuts" vbProcedure="false">sudoMod!$V$2:$V$69</definedName>
    <definedName function="false" hidden="false" name="answer_service_type" vbProcedure="false">Informations!$B$19</definedName>
    <definedName function="false" hidden="false" name="choix" vbProcedure="false">sudoMod!$I$3</definedName>
    <definedName function="false" hidden="false" name="Hopital" vbProcedure="false">sudoMod!$J$3:$J$6</definedName>
    <definedName function="false" hidden="false" name="num_dep" vbProcedure="false">sudoMod!$AE$2:$AE$111</definedName>
    <definedName function="false" hidden="false" name="statuts_clinique" vbProcedure="false">sudoMod!$Z$19:$Z$21</definedName>
    <definedName function="false" hidden="false" name="statuts_hopitaux_cadres" vbProcedure="false">sudoMod!$Z$2:$Z$13</definedName>
    <definedName function="false" hidden="false" name="statuts_hopitaux_non_cadres" vbProcedure="false">sudoMod!$Z$14:$Z$18</definedName>
    <definedName function="false" hidden="false" name="type_administrateur" vbProcedure="false">sudoMod!$AC$2:$AC$4</definedName>
    <definedName function="false" hidden="false" name="type_calendriers" vbProcedure="false">sudoMod!$M$2:$M$4</definedName>
    <definedName function="false" hidden="false" name="type_heures" vbProcedure="false">sudoMod!$Q$3:$S$8</definedName>
    <definedName function="false" hidden="false" name="type_ID" vbProcedure="false">sudoMod!$U$2:$W$69</definedName>
    <definedName function="false" hidden="false" name="type_services" vbProcedure="false">sudoMod!$J$3:$K$6</definedName>
    <definedName function="false" hidden="false" name="type_statuts" vbProcedure="false">sudoMod!$U$2:$U$69</definedName>
    <definedName function="false" hidden="false" name="type_struct" vbProcedure="false">sudoMod!$I$2:$K$2</definedName>
    <definedName function="false" hidden="false" name="type_zones" vbProcedure="false">sudoMod!$AE$2:$AG$111</definedName>
    <definedName function="false" hidden="false" localSheetId="0" name="Clinique" vbProcedure="false">sudoMod!$K$3:$K$6</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<sst xmlns="http://schemas.openxmlformats.org/spreadsheetml/2006/main" count="485" uniqueCount="331">
  <si>
    <r>
      <rPr>
        <b val="true"/>
        <sz val="12"/>
        <rFont val="Arial"/>
        <family val="2"/>
      </rPr>
      <t xml:space="preserve">Indications :</t>
    </r>
    <r>
      <rPr>
        <sz val="12"/>
        <rFont val="Arial"/>
        <family val="2"/>
      </rPr>
      <t xml:space="preserve"> Merci de rentrer les informations dans les cases vertes vides et de sélectionner l’option désirée dans celles comportant la mention « Choisissez ↓ ». Les cases grises sont remplies automatiquement en fonction de vos réponses. Si la case devient orange, il se peut qu’une erreur ait été commise. De plus renseigner si possible le numéro de téléphone direct de la personne.</t>
    </r>
  </si>
  <si>
    <t xml:space="preserve">Informations de l’Établissement</t>
  </si>
  <si>
    <t xml:space="preserve">Nom de l’Établissement</t>
  </si>
  <si>
    <t xml:space="preserve">Type de l’Établissement</t>
  </si>
  <si>
    <t xml:space="preserve">Informations du Service</t>
  </si>
  <si>
    <t xml:space="preserve">Nom du Service</t>
  </si>
  <si>
    <t xml:space="preserve">Type du Service</t>
  </si>
  <si>
    <t xml:space="preserve">Choisissez ↓</t>
  </si>
  <si>
    <t xml:space="preserve">Informations Contacts</t>
  </si>
  <si>
    <t xml:space="preserve">Adresse e-mail</t>
  </si>
  <si>
    <t xml:space="preserve">N° de téléphone</t>
  </si>
  <si>
    <t xml:space="preserve">Nom</t>
  </si>
  <si>
    <t xml:space="preserve">Prénom</t>
  </si>
  <si>
    <t xml:space="preserve">Administrateur</t>
  </si>
  <si>
    <t xml:space="preserve">Responsable Planning</t>
  </si>
  <si>
    <t xml:space="preserve">Responsable Service</t>
  </si>
  <si>
    <t xml:space="preserve">Responsable Administratif</t>
  </si>
  <si>
    <t xml:space="preserve">Dates</t>
  </si>
  <si>
    <t xml:space="preserve">(JJ/MM/AAAA)</t>
  </si>
  <si>
    <t xml:space="preserve">Date de Fin du Planning en Cours</t>
  </si>
  <si>
    <t xml:space="preserve">Date Prévisionnelle de la Validation du Prochain Planning</t>
  </si>
  <si>
    <t xml:space="preserve">Informations Complémentaires</t>
  </si>
  <si>
    <t xml:space="preserve">Type de Calendrier</t>
  </si>
  <si>
    <t xml:space="preserve">Numéro de Département</t>
  </si>
  <si>
    <t xml:space="preserve">Nom de Département</t>
  </si>
  <si>
    <t xml:space="preserve">Statut</t>
  </si>
  <si>
    <t xml:space="preserve">Administrateur </t>
  </si>
  <si>
    <t xml:space="preserve">Tps de trav. de référence</t>
  </si>
  <si>
    <t xml:space="preserve">Temps de travail</t>
  </si>
  <si>
    <r>
      <rPr>
        <b val="true"/>
        <sz val="12"/>
        <color rgb="FFFFFFFF"/>
        <rFont val="Arial"/>
        <family val="2"/>
      </rPr>
      <t xml:space="preserve">Proportion de temps </t>
    </r>
    <r>
      <rPr>
        <b val="true"/>
        <u val="single"/>
        <sz val="12"/>
        <color rgb="FFFFFFFF"/>
        <rFont val="Arial"/>
        <family val="2"/>
      </rPr>
      <t xml:space="preserve">clinique</t>
    </r>
  </si>
  <si>
    <t xml:space="preserve">Temps clinique dû</t>
  </si>
  <si>
    <t xml:space="preserve">Compétences sur les postes</t>
  </si>
  <si>
    <t xml:space="preserve">Commentaires</t>
  </si>
  <si>
    <t xml:space="preserve">MEDECINS</t>
  </si>
  <si>
    <t xml:space="preserve">Exemple : sandra.prune@chu-demo.fr</t>
  </si>
  <si>
    <t xml:space="preserve">Prune</t>
  </si>
  <si>
    <t xml:space="preserve">Sandra</t>
  </si>
  <si>
    <t xml:space="preserve">Tous les postes sauf UHCD</t>
  </si>
  <si>
    <t xml:space="preserve">Est en Urgences 1 tous les jeudis</t>
  </si>
  <si>
    <t xml:space="preserve">Exemple : elise.rose@chu-demo.fr</t>
  </si>
  <si>
    <t xml:space="preserve">Rose</t>
  </si>
  <si>
    <t xml:space="preserve">Elise</t>
  </si>
  <si>
    <t xml:space="preserve">Tous les postes</t>
  </si>
  <si>
    <t xml:space="preserve">VACATAIRES EXTERIEURS</t>
  </si>
  <si>
    <t xml:space="preserve">POSTES (1 personne/poste)</t>
  </si>
  <si>
    <t xml:space="preserve">Début du poste</t>
  </si>
  <si>
    <t xml:space="preserve">Fin du poste</t>
  </si>
  <si>
    <t xml:space="preserve">Durée administrative</t>
  </si>
  <si>
    <t xml:space="preserve">Lundi</t>
  </si>
  <si>
    <t xml:space="preserve">Mardi</t>
  </si>
  <si>
    <t xml:space="preserve">Mercredi</t>
  </si>
  <si>
    <t xml:space="preserve">Jeudi</t>
  </si>
  <si>
    <t xml:space="preserve">Vendredi</t>
  </si>
  <si>
    <t xml:space="preserve">Samedi </t>
  </si>
  <si>
    <t xml:space="preserve">Dimanche</t>
  </si>
  <si>
    <t xml:space="preserve">Jour férié</t>
  </si>
  <si>
    <t xml:space="preserve">Commentaire</t>
  </si>
  <si>
    <t xml:space="preserve">Exemple : Urgences médicales 1</t>
  </si>
  <si>
    <t xml:space="preserve">x</t>
  </si>
  <si>
    <t xml:space="preserve">Exemple Urgences médicales 2</t>
  </si>
  <si>
    <t xml:space="preserve">Exemple : Urgences chirurgicales 1</t>
  </si>
  <si>
    <t xml:space="preserve">Exemple : Urgences chirurgicales 2</t>
  </si>
  <si>
    <t xml:space="preserve">Exemple : Garde</t>
  </si>
  <si>
    <t xml:space="preserve">Règles</t>
  </si>
  <si>
    <t xml:space="preserve">Exemple : Pas de 24h</t>
  </si>
  <si>
    <t xml:space="preserve">Les médecins ne travaillent pas plus de 14h (journée OU garde). L'enchainement Journée + Demi-garde est impossible</t>
  </si>
  <si>
    <t xml:space="preserve">Exemple : Poste Chirurgie 2</t>
  </si>
  <si>
    <t xml:space="preserve">Le poste de Chirurgie 2 est pris traditionnellement par des CCA de l'hôpital sur un planning à part.</t>
  </si>
  <si>
    <t xml:space="preserve">Exemple : Poste Menton</t>
  </si>
  <si>
    <t xml:space="preserve">Site périphérique : activité en 24h uniquement.</t>
  </si>
  <si>
    <t xml:space="preserve">tableau des types</t>
  </si>
  <si>
    <t xml:space="preserve">type de calendrier</t>
  </si>
  <si>
    <t xml:space="preserve">tableau des temps</t>
  </si>
  <si>
    <t xml:space="preserve">Abréviation</t>
  </si>
  <si>
    <t xml:space="preserve">ID Statut</t>
  </si>
  <si>
    <t xml:space="preserve">Zone Vacances</t>
  </si>
  <si>
    <t xml:space="preserve">type de structures</t>
  </si>
  <si>
    <t xml:space="preserve">Hôpital</t>
  </si>
  <si>
    <t xml:space="preserve">Clinique</t>
  </si>
  <si>
    <t xml:space="preserve">Ligne</t>
  </si>
  <si>
    <t xml:space="preserve">Colonne</t>
  </si>
  <si>
    <t xml:space="preserve">Type de service</t>
  </si>
  <si>
    <t xml:space="preserve">Durée de référence</t>
  </si>
  <si>
    <t xml:space="preserve">proportion temps clinique</t>
  </si>
  <si>
    <t xml:space="preserve">type de services</t>
  </si>
  <si>
    <t xml:space="preserve">Anesthésistes</t>
  </si>
  <si>
    <t xml:space="preserve">Décompte en heures</t>
  </si>
  <si>
    <t xml:space="preserve">Civil</t>
  </si>
  <si>
    <t xml:space="preserve">Professeur des Universités - Praticien Hospitalier</t>
  </si>
  <si>
    <t xml:space="preserve">P.U. - P.H.</t>
  </si>
  <si>
    <t xml:space="preserve">OUI</t>
  </si>
  <si>
    <t xml:space="preserve">Ain</t>
  </si>
  <si>
    <t xml:space="preserve">A</t>
  </si>
  <si>
    <t xml:space="preserve">Urgentistes</t>
  </si>
  <si>
    <t xml:space="preserve">Décompte en vacations</t>
  </si>
  <si>
    <t xml:space="preserve">Administratif</t>
  </si>
  <si>
    <t xml:space="preserve">Médecin Chef</t>
  </si>
  <si>
    <t xml:space="preserve">NON</t>
  </si>
  <si>
    <t xml:space="preserve">Aisne</t>
  </si>
  <si>
    <t xml:space="preserve">B</t>
  </si>
  <si>
    <t xml:space="preserve">Informations</t>
  </si>
  <si>
    <t xml:space="preserve">Non Cadres</t>
  </si>
  <si>
    <t xml:space="preserve">Sage-Femme Cadre</t>
  </si>
  <si>
    <t xml:space="preserve">Allier</t>
  </si>
  <si>
    <t xml:space="preserve">Numéro de version</t>
  </si>
  <si>
    <t xml:space="preserve">r23s47v1</t>
  </si>
  <si>
    <t xml:space="preserve">Services de Médecine</t>
  </si>
  <si>
    <t xml:space="preserve">Chef de Service</t>
  </si>
  <si>
    <t xml:space="preserve">Alpes-de-Haute-Provence</t>
  </si>
  <si>
    <t xml:space="preserve">Corporate Assistance Directory (Paris)</t>
  </si>
  <si>
    <t xml:space="preserve">Hautes-Alpes</t>
  </si>
  <si>
    <t xml:space="preserve">pour modifier les listes : &gt;Feuille&gt;Plages ou expression nommées...&gt;Gérer</t>
  </si>
  <si>
    <t xml:space="preserve">Bureau de pôle</t>
  </si>
  <si>
    <t xml:space="preserve">Alpes-Maritimes</t>
  </si>
  <si>
    <t xml:space="preserve">Chef de Service Adjoint</t>
  </si>
  <si>
    <t xml:space="preserve">Ardèche</t>
  </si>
  <si>
    <t xml:space="preserve">Les types de structures correspondent aux noms des listes des types de services, attentions aux accents</t>
  </si>
  <si>
    <t xml:space="preserve">Maître de Conférence des Universités - Praticien Hospitalier</t>
  </si>
  <si>
    <t xml:space="preserve">M.C.U – P.H.</t>
  </si>
  <si>
    <t xml:space="preserve">Ardennes</t>
  </si>
  <si>
    <t xml:space="preserve">Attention, cette page a une vocation technique et assure le bon fonctionnement du formulaire. Sa modification peut entrainer des problèmes conséquents.</t>
  </si>
  <si>
    <t xml:space="preserve">Cadre de Santé</t>
  </si>
  <si>
    <t xml:space="preserve">C.S.</t>
  </si>
  <si>
    <t xml:space="preserve">Ariège</t>
  </si>
  <si>
    <t xml:space="preserve">C</t>
  </si>
  <si>
    <t xml:space="preserve">La méthode pour constituer le tableau des temps peut être modifiée à loisir, pour une plus simple par exemple</t>
  </si>
  <si>
    <t xml:space="preserve">Praticien Hospitalier</t>
  </si>
  <si>
    <t xml:space="preserve">P.H.</t>
  </si>
  <si>
    <t xml:space="preserve">Aube</t>
  </si>
  <si>
    <t xml:space="preserve">Sage-Femme</t>
  </si>
  <si>
    <t xml:space="preserve">Aude</t>
  </si>
  <si>
    <t xml:space="preserve">Toutes les mises en formes conditionnelles sont accessibles via &gt;Format&gt;Conditionnel&gt;Gérer…</t>
  </si>
  <si>
    <t xml:space="preserve">Titulaire</t>
  </si>
  <si>
    <t xml:space="preserve">Aveyron</t>
  </si>
  <si>
    <t xml:space="preserve">Vétérinaire</t>
  </si>
  <si>
    <t xml:space="preserve">Bouches-du-Rhône</t>
  </si>
  <si>
    <t xml:space="preserve">Le nom des listes suit une certaine logique mais peut tout de même être difficile à saisir c’est pourquoi il sera préciser dans les lignes suivantes :</t>
  </si>
  <si>
    <t xml:space="preserve">Médecin interne</t>
  </si>
  <si>
    <t xml:space="preserve">Calvados</t>
  </si>
  <si>
    <t xml:space="preserve">Médecin Adjoint</t>
  </si>
  <si>
    <t xml:space="preserve">Cantal</t>
  </si>
  <si>
    <t xml:space="preserve">answer_service</t>
  </si>
  <si>
    <t xml:space="preserve">Permet de pré remplir la feuille Personnes en servant de base à une fonction 
INDEX(). Elle récupère la réponse du type de service sur 
La fiche Information</t>
  </si>
  <si>
    <t xml:space="preserve">Bloc Opératoire</t>
  </si>
  <si>
    <t xml:space="preserve">Charente</t>
  </si>
  <si>
    <t xml:space="preserve">Cardiologie</t>
  </si>
  <si>
    <t xml:space="preserve">Charente-Maritime</t>
  </si>
  <si>
    <t xml:space="preserve">Réanimation polyvalente</t>
  </si>
  <si>
    <t xml:space="preserve">Cher</t>
  </si>
  <si>
    <t xml:space="preserve">Manipulateur en électroradiologie</t>
  </si>
  <si>
    <t xml:space="preserve">Corrèze</t>
  </si>
  <si>
    <t xml:space="preserve">choix</t>
  </si>
  <si>
    <t xml:space="preserve">Permet de donner une réponse par au champ type service défaut tant 
Que le type d’Établissement n’est pas défini sur la page Informations</t>
  </si>
  <si>
    <t xml:space="preserve">Médecin Psychiatre - CH Sainte Marie</t>
  </si>
  <si>
    <t xml:space="preserve">Côte-d’or</t>
  </si>
  <si>
    <t xml:space="preserve">Médecin Psychiatre - CHU Nice</t>
  </si>
  <si>
    <t xml:space="preserve">Côtes-d’armor</t>
  </si>
  <si>
    <t xml:space="preserve">Infirmier Anesthésiste</t>
  </si>
  <si>
    <t xml:space="preserve">I.A.D.E</t>
  </si>
  <si>
    <t xml:space="preserve">Creuse</t>
  </si>
  <si>
    <t xml:space="preserve">Medical Director</t>
  </si>
  <si>
    <t xml:space="preserve">Dordogne</t>
  </si>
  <si>
    <t xml:space="preserve">Répertorie les types de services des Cliniques. 
Permet de constituer la liste déroulante de la feuille Information.</t>
  </si>
  <si>
    <t xml:space="preserve">Infirmier</t>
  </si>
  <si>
    <t xml:space="preserve">I.D.E.</t>
  </si>
  <si>
    <t xml:space="preserve">Doubs</t>
  </si>
  <si>
    <t xml:space="preserve">Senior Co-ordinating Doctors</t>
  </si>
  <si>
    <t xml:space="preserve">Drôme</t>
  </si>
  <si>
    <t xml:space="preserve">Co-ordinating Doctors</t>
  </si>
  <si>
    <t xml:space="preserve">Eure</t>
  </si>
  <si>
    <t xml:space="preserve">Praticien Hospitalier Contractuel</t>
  </si>
  <si>
    <t xml:space="preserve">P.H.C.</t>
  </si>
  <si>
    <t xml:space="preserve">Eure-et-Loire</t>
  </si>
  <si>
    <t xml:space="preserve">Hopital</t>
  </si>
  <si>
    <t xml:space="preserve">Répertorie les types de services des Hôpitaux. Attention, pour que celui-ci
Puisse être Appelé par « Hôpital », il est nécessaire d’y appliquer 
Un traitement afin qu’il puisse correspondre au nom de la plage de cellules</t>
  </si>
  <si>
    <t xml:space="preserve">Auxiliaire Spécialisé Vétérinaire</t>
  </si>
  <si>
    <t xml:space="preserve">Finistère</t>
  </si>
  <si>
    <t xml:space="preserve">Chef de Clinique</t>
  </si>
  <si>
    <t xml:space="preserve">2A</t>
  </si>
  <si>
    <t xml:space="preserve">Corse-du-sud</t>
  </si>
  <si>
    <t xml:space="preserve">CORSE</t>
  </si>
  <si>
    <t xml:space="preserve">Chef de Clinique Adjoint</t>
  </si>
  <si>
    <t xml:space="preserve">2B</t>
  </si>
  <si>
    <t xml:space="preserve">Haute-corse</t>
  </si>
  <si>
    <t xml:space="preserve">Co-ordinating Nurse</t>
  </si>
  <si>
    <t xml:space="preserve">Gard</t>
  </si>
  <si>
    <t xml:space="preserve">num_dep</t>
  </si>
  <si>
    <t xml:space="preserve">Liste de l’ensemble des départements français et permet
d’en faire une liste déroulante dans la feuille Information</t>
  </si>
  <si>
    <t xml:space="preserve">Orthoptiste</t>
  </si>
  <si>
    <t xml:space="preserve">Haute-Garonne</t>
  </si>
  <si>
    <t xml:space="preserve">Instrumentiste</t>
  </si>
  <si>
    <t xml:space="preserve">Gers</t>
  </si>
  <si>
    <t xml:space="preserve">Chef de Clinique Assistant</t>
  </si>
  <si>
    <t xml:space="preserve">C.C.A.</t>
  </si>
  <si>
    <t xml:space="preserve">Gironde</t>
  </si>
  <si>
    <t xml:space="preserve">Assistant Spécialiste</t>
  </si>
  <si>
    <t xml:space="preserve">Assist. Spé.</t>
  </si>
  <si>
    <t xml:space="preserve">Hérault</t>
  </si>
  <si>
    <t xml:space="preserve">type_administrateur</t>
  </si>
  <si>
    <t xml:space="preserve">Permet de constituer une liste déroulante pour définir si un contact de 
La feuille Informations est administrateur ou pas</t>
  </si>
  <si>
    <t xml:space="preserve">Assistant</t>
  </si>
  <si>
    <t xml:space="preserve">Ille-et-Vilaine</t>
  </si>
  <si>
    <t xml:space="preserve">Assistant (1e année)</t>
  </si>
  <si>
    <t xml:space="preserve">Indre</t>
  </si>
  <si>
    <t xml:space="preserve">Assistant (2e année)</t>
  </si>
  <si>
    <t xml:space="preserve">Indre-et-Loire</t>
  </si>
  <si>
    <t xml:space="preserve">Secrétaire Médical</t>
  </si>
  <si>
    <t xml:space="preserve">Isère</t>
  </si>
  <si>
    <t xml:space="preserve">type_calendriers</t>
  </si>
  <si>
    <t xml:space="preserve">Permet de constituer une liste déroulante pour définir de quel type de
Calendrier il s’agit sur la feuille Informations</t>
  </si>
  <si>
    <t xml:space="preserve">DESC</t>
  </si>
  <si>
    <t xml:space="preserve">Jura</t>
  </si>
  <si>
    <t xml:space="preserve">Interne</t>
  </si>
  <si>
    <t xml:space="preserve">Landes</t>
  </si>
  <si>
    <t xml:space="preserve">Étudiant</t>
  </si>
  <si>
    <t xml:space="preserve">Loir-et-Cher</t>
  </si>
  <si>
    <t xml:space="preserve">Attaché</t>
  </si>
  <si>
    <t xml:space="preserve">Loire</t>
  </si>
  <si>
    <t xml:space="preserve">type_heures</t>
  </si>
  <si>
    <t xml:space="preserve">Permet d’associer le durée de référence et la proportion de temps clinique
À un type de service. C’est dans cette plage de cellules que la fonction
INDEX() de la plage answer_type navigue.</t>
  </si>
  <si>
    <t xml:space="preserve">Médecin Libéral</t>
  </si>
  <si>
    <t xml:space="preserve">Haute-Loire</t>
  </si>
  <si>
    <t xml:space="preserve">Médecin Cumul Emploi-Retraite</t>
  </si>
  <si>
    <t xml:space="preserve">Loire-Atlantique</t>
  </si>
  <si>
    <t xml:space="preserve">Stagiaire</t>
  </si>
  <si>
    <t xml:space="preserve">Loiret</t>
  </si>
  <si>
    <t xml:space="preserve">Ortho-Traumato</t>
  </si>
  <si>
    <t xml:space="preserve">Lot</t>
  </si>
  <si>
    <t xml:space="preserve">type_services</t>
  </si>
  <si>
    <t xml:space="preserve">Cette plage de cellules permet de constituer la liste des types de
services du tableau des temps. Pour les récupérer c’est une fonction
INDEX qui est utilisée en entrant les « coordonnées » de l’information
Recherchée (d’où « ligne » et « colonne »)  </t>
  </si>
  <si>
    <t xml:space="preserve">Uro-Viscéral-HGE</t>
  </si>
  <si>
    <t xml:space="preserve">Lot-et-Garonne</t>
  </si>
  <si>
    <t xml:space="preserve">Neuro-chirurgie</t>
  </si>
  <si>
    <t xml:space="preserve">Lozère</t>
  </si>
  <si>
    <t xml:space="preserve">Chirurgie Cardio-Toracique et Vasculaire</t>
  </si>
  <si>
    <t xml:space="preserve">Maine-et-Loire</t>
  </si>
  <si>
    <t xml:space="preserve">Hôpital Inter-Armée</t>
  </si>
  <si>
    <t xml:space="preserve">Manche</t>
  </si>
  <si>
    <t xml:space="preserve">type_statuts</t>
  </si>
  <si>
    <t xml:space="preserve">Permet de constituer le menu déroulant des statuts sur la feuille Informations
À terme devrait être utilisé pour y associer l’identifiant adapté </t>
  </si>
  <si>
    <t xml:space="preserve">N.T.C.V.</t>
  </si>
  <si>
    <t xml:space="preserve">Marne</t>
  </si>
  <si>
    <t xml:space="preserve">Mou</t>
  </si>
  <si>
    <t xml:space="preserve">Haute-Marne</t>
  </si>
  <si>
    <t xml:space="preserve">Os</t>
  </si>
  <si>
    <t xml:space="preserve">Mayenne</t>
  </si>
  <si>
    <t xml:space="preserve">Général</t>
  </si>
  <si>
    <t xml:space="preserve">Meurthe-et-Moselle</t>
  </si>
  <si>
    <t xml:space="preserve">type_struct</t>
  </si>
  <si>
    <t xml:space="preserve">Permet de constituer le menu déroulant de la liste déroulante du type
d’établissement, il contient également la réponse par défaut.</t>
  </si>
  <si>
    <t xml:space="preserve">Chirurgien Épaule</t>
  </si>
  <si>
    <t xml:space="preserve">Meuse</t>
  </si>
  <si>
    <t xml:space="preserve">Chirurgien Genou</t>
  </si>
  <si>
    <t xml:space="preserve">Morbihan</t>
  </si>
  <si>
    <t xml:space="preserve">Chirurgien Pied</t>
  </si>
  <si>
    <t xml:space="preserve">Moselle</t>
  </si>
  <si>
    <t xml:space="preserve">Externe au Service</t>
  </si>
  <si>
    <t xml:space="preserve">Nièvre</t>
  </si>
  <si>
    <t xml:space="preserve">type_zones</t>
  </si>
  <si>
    <t xml:space="preserve">Permet d’associer au numéro de département correspondant un nom puis
Puis une information complémentaire telle que la zone de vacances
Ou bien le fuseau horaire correspondant  </t>
  </si>
  <si>
    <t xml:space="preserve">Vacataire Extérieur</t>
  </si>
  <si>
    <t xml:space="preserve">Vac. Ext.</t>
  </si>
  <si>
    <t xml:space="preserve">Nord</t>
  </si>
  <si>
    <t xml:space="preserve">Remplaçant</t>
  </si>
  <si>
    <t xml:space="preserve">Oise</t>
  </si>
  <si>
    <t xml:space="preserve">Corporate Assistance Directory</t>
  </si>
  <si>
    <t xml:space="preserve">Orne</t>
  </si>
  <si>
    <t xml:space="preserve">Regional Medical Director</t>
  </si>
  <si>
    <t xml:space="preserve">Pas-de-Calais</t>
  </si>
  <si>
    <t xml:space="preserve">Il est possible de gérer le formatage conditionnel à l’aide de : Format&gt;Conditionnel&gt;Gérer.. Au préalable, se rendre sur la page concernée</t>
  </si>
  <si>
    <t xml:space="preserve">Extérieur au Service</t>
  </si>
  <si>
    <t xml:space="preserve">Puy-de-Dôme</t>
  </si>
  <si>
    <t xml:space="preserve">Personnel Administratif</t>
  </si>
  <si>
    <t xml:space="preserve">Pers. Adm.</t>
  </si>
  <si>
    <t xml:space="preserve">Pyrénées-Atlantiques</t>
  </si>
  <si>
    <t xml:space="preserve">Les informations concernant les zones de vacances sont, à priori, pour la période 2019-2020</t>
  </si>
  <si>
    <t xml:space="preserve">Personnel Administratif (sans notification)</t>
  </si>
  <si>
    <t xml:space="preserve">Hautes-Pyrénées</t>
  </si>
  <si>
    <t xml:space="preserve">Personnel Administratif (acc'e8s restreint)</t>
  </si>
  <si>
    <t xml:space="preserve">Pyrénées-Orientales</t>
  </si>
  <si>
    <t xml:space="preserve">Bas-Rhin</t>
  </si>
  <si>
    <t xml:space="preserve">Haut-Rhin</t>
  </si>
  <si>
    <t xml:space="preserve">Rhône</t>
  </si>
  <si>
    <t xml:space="preserve">Haute-Saône</t>
  </si>
  <si>
    <t xml:space="preserve">Saône-et-Loire</t>
  </si>
  <si>
    <t xml:space="preserve">Sarthe</t>
  </si>
  <si>
    <t xml:space="preserve">Savoie</t>
  </si>
  <si>
    <t xml:space="preserve">Haute-Savoie</t>
  </si>
  <si>
    <t xml:space="preserve">Paris</t>
  </si>
  <si>
    <t xml:space="preserve">Seine-Maritime</t>
  </si>
  <si>
    <t xml:space="preserve">Seine-et-Marne</t>
  </si>
  <si>
    <t xml:space="preserve">Yvelines</t>
  </si>
  <si>
    <t xml:space="preserve">Deux-Sèvres</t>
  </si>
  <si>
    <t xml:space="preserve">Somme</t>
  </si>
  <si>
    <t xml:space="preserve">Tarn</t>
  </si>
  <si>
    <t xml:space="preserve">Tarn-et-Garonne</t>
  </si>
  <si>
    <t xml:space="preserve">Var</t>
  </si>
  <si>
    <t xml:space="preserve">Vaucluse</t>
  </si>
  <si>
    <t xml:space="preserve">Vendée</t>
  </si>
  <si>
    <t xml:space="preserve">Vienne</t>
  </si>
  <si>
    <t xml:space="preserve">Haute-Vienne</t>
  </si>
  <si>
    <t xml:space="preserve">Vosges</t>
  </si>
  <si>
    <t xml:space="preserve">Yonne</t>
  </si>
  <si>
    <t xml:space="preserve">Territoire de Belfort</t>
  </si>
  <si>
    <t xml:space="preserve">Essone</t>
  </si>
  <si>
    <t xml:space="preserve">Haut-de-Seine</t>
  </si>
  <si>
    <t xml:space="preserve">Seine-Saint-Denis</t>
  </si>
  <si>
    <t xml:space="preserve">Val-de-Marne</t>
  </si>
  <si>
    <t xml:space="preserve">Val-d’oise</t>
  </si>
  <si>
    <t xml:space="preserve">Guadeloupe</t>
  </si>
  <si>
    <t xml:space="preserve">UTC-4</t>
  </si>
  <si>
    <t xml:space="preserve">Martinique</t>
  </si>
  <si>
    <t xml:space="preserve">Guyane</t>
  </si>
  <si>
    <t xml:space="preserve">UTC-3</t>
  </si>
  <si>
    <t xml:space="preserve">La Réunion</t>
  </si>
  <si>
    <t xml:space="preserve">UTC+4</t>
  </si>
  <si>
    <t xml:space="preserve">Saint-Pierre-et-Miquelon</t>
  </si>
  <si>
    <t xml:space="preserve">Mayotte</t>
  </si>
  <si>
    <t xml:space="preserve">UTC+3</t>
  </si>
  <si>
    <t xml:space="preserve">Saint-Barthélemy</t>
  </si>
  <si>
    <t xml:space="preserve">Saint-Martin</t>
  </si>
  <si>
    <t xml:space="preserve">Terres australes et antarctiques françaises </t>
  </si>
  <si>
    <t xml:space="preserve">UTC+5</t>
  </si>
  <si>
    <t xml:space="preserve">Wallis-et-Futuna</t>
  </si>
  <si>
    <t xml:space="preserve">UTC+12</t>
  </si>
  <si>
    <t xml:space="preserve">Polynésie Française</t>
  </si>
  <si>
    <t xml:space="preserve">UTC-10</t>
  </si>
  <si>
    <t xml:space="preserve">Nouvelle-Calédonie</t>
  </si>
  <si>
    <t xml:space="preserve">UTC+11</t>
  </si>
  <si>
    <t xml:space="preserve">Clipperton</t>
  </si>
  <si>
    <t xml:space="preserve">UTC-8</t>
  </si>
</sst>
</file>

<file path=xl/styles.xml><?xml version="1.0" encoding="utf-8"?>
<styleSheet xmlns="http://schemas.openxmlformats.org/spreadsheetml/2006/main">
  <numFmts count="7">
    <numFmt numFmtId="164" formatCode="General"/>
    <numFmt numFmtId="165" formatCode="0"/>
    <numFmt numFmtId="166" formatCode="dd/mm/yyyy"/>
    <numFmt numFmtId="167" formatCode="General"/>
    <numFmt numFmtId="168" formatCode="0.00\ %"/>
    <numFmt numFmtId="169" formatCode="&quot;VRAI&quot;;&quot;VRAI&quot;;&quot;FAUX&quot;"/>
    <numFmt numFmtId="170" formatCode="hh:mm:ss"/>
  </numFmts>
  <fonts count="16">
    <font>
      <sz val="10"/>
      <name val="Arial"/>
      <family val="2"/>
    </font>
    <font>
      <sz val="10"/>
      <name val="Arial"/>
      <family val="0"/>
    </font>
    <font>
      <sz val="10"/>
      <name val="Arial"/>
      <family val="0"/>
    </font>
    <font>
      <sz val="10"/>
      <name val="Arial"/>
      <family val="0"/>
    </font>
    <font>
      <sz val="12"/>
      <color rgb="FFFF0000"/>
      <name val="Arial"/>
      <family val="2"/>
    </font>
    <font>
      <b val="true"/>
      <sz val="10"/>
      <name val="Arial"/>
      <family val="2"/>
    </font>
    <font>
      <sz val="12"/>
      <name val="Arial"/>
      <family val="2"/>
    </font>
    <font>
      <b val="true"/>
      <sz val="12"/>
      <name val="Arial"/>
      <family val="2"/>
    </font>
    <font>
      <b val="true"/>
      <sz val="12"/>
      <color rgb="FFFFFFFF"/>
      <name val="Arial"/>
      <family val="2"/>
    </font>
    <font>
      <sz val="12"/>
      <color rgb="FF000000"/>
      <name val="Arial"/>
      <family val="2"/>
    </font>
    <font>
      <b val="true"/>
      <u val="single"/>
      <sz val="12"/>
      <color rgb="FFFFFFFF"/>
      <name val="Arial"/>
      <family val="2"/>
    </font>
    <font>
      <sz val="10"/>
      <color rgb="FFFF0000"/>
      <name val="Arial"/>
      <family val="2"/>
    </font>
    <font>
      <sz val="14"/>
      <color rgb="FFFF0000"/>
      <name val="Courier New"/>
      <family val="3"/>
    </font>
    <font>
      <b val="true"/>
      <sz val="11"/>
      <color rgb="FFFFFFFF"/>
      <name val="Arial"/>
      <family val="2"/>
    </font>
    <font>
      <sz val="11"/>
      <name val="Arial"/>
      <family val="2"/>
    </font>
    <font>
      <sz val="18"/>
      <color rgb="FFFF0000"/>
      <name val="Arial"/>
      <family val="2"/>
    </font>
  </fonts>
  <fills count="13">
    <fill>
      <patternFill patternType="none"/>
    </fill>
    <fill>
      <patternFill patternType="gray125"/>
    </fill>
    <fill>
      <patternFill patternType="solid">
        <fgColor rgb="FFFFDE59"/>
        <bgColor rgb="FFFFD428"/>
      </patternFill>
    </fill>
    <fill>
      <patternFill patternType="solid">
        <fgColor rgb="FFFFE994"/>
        <bgColor rgb="FFE8F2A1"/>
      </patternFill>
    </fill>
    <fill>
      <patternFill patternType="solid">
        <fgColor rgb="FFCCCCCC"/>
        <bgColor rgb="FFDDDDDD"/>
      </patternFill>
    </fill>
    <fill>
      <patternFill patternType="solid">
        <fgColor rgb="FFDDDDDD"/>
        <bgColor rgb="FFE6E6FF"/>
      </patternFill>
    </fill>
    <fill>
      <patternFill patternType="solid">
        <fgColor rgb="FFE8F2A1"/>
        <bgColor rgb="FFFFE994"/>
      </patternFill>
    </fill>
    <fill>
      <patternFill patternType="solid">
        <fgColor rgb="FFF6F9D4"/>
        <bgColor rgb="FFFFFFFF"/>
      </patternFill>
    </fill>
    <fill>
      <patternFill patternType="solid">
        <fgColor rgb="FFC9211E"/>
        <bgColor rgb="FFDC2300"/>
      </patternFill>
    </fill>
    <fill>
      <patternFill patternType="solid">
        <fgColor rgb="FFE6E6FF"/>
        <bgColor rgb="FFDDDDDD"/>
      </patternFill>
    </fill>
    <fill>
      <patternFill patternType="solid">
        <fgColor rgb="FFDC2300"/>
        <bgColor rgb="FFDC1E00"/>
      </patternFill>
    </fill>
    <fill>
      <patternFill patternType="solid">
        <fgColor rgb="FFDC1E00"/>
        <bgColor rgb="FFDC2300"/>
      </patternFill>
    </fill>
    <fill>
      <patternFill patternType="solid">
        <fgColor rgb="FF3465A4"/>
        <bgColor rgb="FF355269"/>
      </patternFill>
    </fill>
  </fills>
  <borders count="7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hair"/>
      <top/>
      <bottom/>
      <diagonal/>
    </border>
    <border diagonalUp="false" diagonalDown="false">
      <left style="thin"/>
      <right style="hair"/>
      <top style="hair"/>
      <bottom/>
      <diagonal/>
    </border>
    <border diagonalUp="false" diagonalDown="false">
      <left/>
      <right style="hair"/>
      <top style="hair"/>
      <bottom/>
      <diagonal/>
    </border>
    <border diagonalUp="false" diagonalDown="false">
      <left/>
      <right style="thin"/>
      <top style="hair"/>
      <bottom/>
      <diagonal/>
    </border>
    <border diagonalUp="false" diagonalDown="false">
      <left style="thin"/>
      <right style="hair"/>
      <top/>
      <bottom/>
      <diagonal/>
    </border>
    <border diagonalUp="false" diagonalDown="false">
      <left/>
      <right style="thin"/>
      <top/>
      <bottom/>
      <diagonal/>
    </border>
    <border diagonalUp="false" diagonalDown="false">
      <left style="thin"/>
      <right/>
      <top/>
      <bottom/>
      <diagonal/>
    </border>
    <border diagonalUp="false" diagonalDown="false">
      <left style="hair"/>
      <right style="hair"/>
      <top/>
      <bottom/>
      <diagonal/>
    </border>
    <border diagonalUp="false" diagonalDown="false">
      <left style="thin"/>
      <right/>
      <top/>
      <bottom style="thin"/>
      <diagonal/>
    </border>
    <border diagonalUp="false" diagonalDown="false">
      <left style="hair"/>
      <right style="hair"/>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style="hair"/>
      <right/>
      <top style="hair"/>
      <bottom style="hair"/>
      <diagonal/>
    </border>
    <border diagonalUp="false" diagonalDown="false">
      <left style="hair">
        <color rgb="FF00A933"/>
      </left>
      <right/>
      <top style="hair">
        <color rgb="FF00A933"/>
      </top>
      <bottom style="hair">
        <color rgb="FF00A933"/>
      </bottom>
      <diagonal/>
    </border>
    <border diagonalUp="false" diagonalDown="false">
      <left style="hair">
        <color rgb="FF00A933"/>
      </left>
      <right style="hair">
        <color rgb="FF00A933"/>
      </right>
      <top style="hair">
        <color rgb="FF00A933"/>
      </top>
      <bottom style="hair">
        <color rgb="FF00A933"/>
      </bottom>
      <diagonal/>
    </border>
    <border diagonalUp="false" diagonalDown="false">
      <left style="hair">
        <color rgb="FF3FAF46"/>
      </left>
      <right style="hair">
        <color rgb="FF3FAF46"/>
      </right>
      <top style="hair">
        <color rgb="FF3FAF46"/>
      </top>
      <bottom/>
      <diagonal/>
    </border>
    <border diagonalUp="false" diagonalDown="false">
      <left style="hair"/>
      <right style="hair"/>
      <top style="hair"/>
      <bottom/>
      <diagonal/>
    </border>
    <border diagonalUp="false" diagonalDown="false">
      <left style="hair">
        <color rgb="FFFF0000"/>
      </left>
      <right style="hair">
        <color rgb="FFFF0000"/>
      </right>
      <top style="hair">
        <color rgb="FFFF0000"/>
      </top>
      <bottom/>
      <diagonal/>
    </border>
    <border diagonalUp="false" diagonalDown="false">
      <left style="hair">
        <color rgb="FFFF3838"/>
      </left>
      <right style="hair">
        <color rgb="FFFF3838"/>
      </right>
      <top style="hair">
        <color rgb="FFFF3838"/>
      </top>
      <bottom/>
      <diagonal/>
    </border>
    <border diagonalUp="false" diagonalDown="false">
      <left style="hair"/>
      <right style="hair">
        <color rgb="FFFFFF38"/>
      </right>
      <top style="hair"/>
      <bottom/>
      <diagonal/>
    </border>
    <border diagonalUp="false" diagonalDown="false">
      <left/>
      <right/>
      <top style="hair"/>
      <bottom/>
      <diagonal/>
    </border>
    <border diagonalUp="false" diagonalDown="false">
      <left style="hair">
        <color rgb="FF5983B0"/>
      </left>
      <right style="hair">
        <color rgb="FF5983B0"/>
      </right>
      <top style="hair">
        <color rgb="FF5983B0"/>
      </top>
      <bottom style="hair">
        <color rgb="FF5983B0"/>
      </bottom>
      <diagonal/>
    </border>
    <border diagonalUp="false" diagonalDown="false">
      <left style="hair">
        <color rgb="FF8D1D75"/>
      </left>
      <right style="hair">
        <color rgb="FF8D1D75"/>
      </right>
      <top style="hair">
        <color rgb="FF8D1D75"/>
      </top>
      <bottom/>
      <diagonal/>
    </border>
    <border diagonalUp="false" diagonalDown="false">
      <left style="hair">
        <color rgb="FFFF860D"/>
      </left>
      <right style="hair">
        <color rgb="FFFF860D"/>
      </right>
      <top style="hair">
        <color rgb="FFFF860D"/>
      </top>
      <bottom/>
      <diagonal/>
    </border>
    <border diagonalUp="false" diagonalDown="false">
      <left style="hair">
        <color rgb="FF3FAF46"/>
      </left>
      <right style="hair">
        <color rgb="FF3FAF46"/>
      </right>
      <top/>
      <bottom/>
      <diagonal/>
    </border>
    <border diagonalUp="false" diagonalDown="false">
      <left style="hair">
        <color rgb="FFFFD428"/>
      </left>
      <right/>
      <top style="hair">
        <color rgb="FFFFD428"/>
      </top>
      <bottom/>
      <diagonal/>
    </border>
    <border diagonalUp="false" diagonalDown="false">
      <left/>
      <right/>
      <top style="hair">
        <color rgb="FFFFD428"/>
      </top>
      <bottom/>
      <diagonal/>
    </border>
    <border diagonalUp="false" diagonalDown="false">
      <left/>
      <right style="hair">
        <color rgb="FFFFD428"/>
      </right>
      <top style="hair">
        <color rgb="FFFFD428"/>
      </top>
      <bottom/>
      <diagonal/>
    </border>
    <border diagonalUp="false" diagonalDown="false">
      <left style="hair">
        <color rgb="FFFF0000"/>
      </left>
      <right style="hair">
        <color rgb="FFFF0000"/>
      </right>
      <top/>
      <bottom/>
      <diagonal/>
    </border>
    <border diagonalUp="false" diagonalDown="false">
      <left style="hair">
        <color rgb="FFFF3838"/>
      </left>
      <right style="hair">
        <color rgb="FFFF3838"/>
      </right>
      <top/>
      <bottom/>
      <diagonal/>
    </border>
    <border diagonalUp="false" diagonalDown="false">
      <left style="hair"/>
      <right style="hair">
        <color rgb="FFFFFF38"/>
      </right>
      <top/>
      <bottom/>
      <diagonal/>
    </border>
    <border diagonalUp="false" diagonalDown="false">
      <left style="hair">
        <color rgb="FF8D1D75"/>
      </left>
      <right style="hair">
        <color rgb="FF8D1D75"/>
      </right>
      <top/>
      <bottom/>
      <diagonal/>
    </border>
    <border diagonalUp="false" diagonalDown="false">
      <left style="hair">
        <color rgb="FFFF860D"/>
      </left>
      <right style="hair">
        <color rgb="FFFF860D"/>
      </right>
      <top/>
      <bottom style="hair">
        <color rgb="FFFF860D"/>
      </bottom>
      <diagonal/>
    </border>
    <border diagonalUp="false" diagonalDown="false">
      <left style="hair">
        <color rgb="FF3FAF46"/>
      </left>
      <right style="hair">
        <color rgb="FF3FAF46"/>
      </right>
      <top/>
      <bottom style="hair">
        <color rgb="FF3FAF46"/>
      </bottom>
      <diagonal/>
    </border>
    <border diagonalUp="false" diagonalDown="false">
      <left style="hair">
        <color rgb="FFFFD428"/>
      </left>
      <right/>
      <top/>
      <bottom/>
      <diagonal/>
    </border>
    <border diagonalUp="false" diagonalDown="false">
      <left/>
      <right style="hair">
        <color rgb="FFFFD428"/>
      </right>
      <top/>
      <bottom/>
      <diagonal/>
    </border>
    <border diagonalUp="false" diagonalDown="false">
      <left style="hair">
        <color rgb="FFFF3838"/>
      </left>
      <right style="hair">
        <color rgb="FFFF3838"/>
      </right>
      <top/>
      <bottom style="hair">
        <color rgb="FFFF3838"/>
      </bottom>
      <diagonal/>
    </border>
    <border diagonalUp="false" diagonalDown="false">
      <left style="hair"/>
      <right style="hair"/>
      <top/>
      <bottom style="hair"/>
      <diagonal/>
    </border>
    <border diagonalUp="false" diagonalDown="false">
      <left style="hair">
        <color rgb="FF8D1D75"/>
      </left>
      <right style="hair">
        <color rgb="FF8D1D75"/>
      </right>
      <top/>
      <bottom style="hair">
        <color rgb="FF8D1D75"/>
      </bottom>
      <diagonal/>
    </border>
    <border diagonalUp="false" diagonalDown="false">
      <left style="hair">
        <color rgb="FFFFD428"/>
      </left>
      <right/>
      <top/>
      <bottom style="hair">
        <color rgb="FFFFD428"/>
      </bottom>
      <diagonal/>
    </border>
    <border diagonalUp="false" diagonalDown="false">
      <left/>
      <right/>
      <top/>
      <bottom style="hair">
        <color rgb="FFFFD428"/>
      </bottom>
      <diagonal/>
    </border>
    <border diagonalUp="false" diagonalDown="false">
      <left/>
      <right style="hair">
        <color rgb="FFFFD428"/>
      </right>
      <top/>
      <bottom style="hair">
        <color rgb="FFFFD428"/>
      </bottom>
      <diagonal/>
    </border>
    <border diagonalUp="false" diagonalDown="false">
      <left style="hair">
        <color rgb="FF5983B0"/>
      </left>
      <right/>
      <top style="hair">
        <color rgb="FF5983B0"/>
      </top>
      <bottom style="hair">
        <color rgb="FF5983B0"/>
      </bottom>
      <diagonal/>
    </border>
    <border diagonalUp="false" diagonalDown="false">
      <left/>
      <right style="hair">
        <color rgb="FF5983B0"/>
      </right>
      <top style="hair">
        <color rgb="FF5983B0"/>
      </top>
      <bottom style="hair">
        <color rgb="FF5983B0"/>
      </bottom>
      <diagonal/>
    </border>
    <border diagonalUp="false" diagonalDown="false">
      <left style="hair">
        <color rgb="FFFF860D"/>
      </left>
      <right/>
      <top style="hair">
        <color rgb="FFFF860D"/>
      </top>
      <bottom style="hair">
        <color rgb="FFFF860D"/>
      </bottom>
      <diagonal/>
    </border>
    <border diagonalUp="false" diagonalDown="false">
      <left/>
      <right style="hair">
        <color rgb="FFFF860D"/>
      </right>
      <top style="hair">
        <color rgb="FFFF860D"/>
      </top>
      <bottom style="hair">
        <color rgb="FFFF860D"/>
      </bottom>
      <diagonal/>
    </border>
    <border diagonalUp="false" diagonalDown="false">
      <left style="hair">
        <color rgb="FF8D1D75"/>
      </left>
      <right/>
      <top style="hair">
        <color rgb="FF8D1D75"/>
      </top>
      <bottom style="hair">
        <color rgb="FF8D1D75"/>
      </bottom>
      <diagonal/>
    </border>
    <border diagonalUp="false" diagonalDown="false">
      <left/>
      <right style="hair">
        <color rgb="FF8D1D75"/>
      </right>
      <top style="hair">
        <color rgb="FF8D1D75"/>
      </top>
      <bottom style="hair">
        <color rgb="FF8D1D75"/>
      </bottom>
      <diagonal/>
    </border>
    <border diagonalUp="false" diagonalDown="false">
      <left style="hair">
        <color rgb="FFFFFF38"/>
      </left>
      <right/>
      <top style="hair">
        <color rgb="FFFFFF38"/>
      </top>
      <bottom style="hair">
        <color rgb="FFFFFF38"/>
      </bottom>
      <diagonal/>
    </border>
    <border diagonalUp="false" diagonalDown="false">
      <left/>
      <right style="hair">
        <color rgb="FFFFFF38"/>
      </right>
      <top style="hair">
        <color rgb="FFFFFF38"/>
      </top>
      <bottom style="hair">
        <color rgb="FFFFFF38"/>
      </bottom>
      <diagonal/>
    </border>
    <border diagonalUp="false" diagonalDown="false">
      <left style="hair">
        <color rgb="FFFF3838"/>
      </left>
      <right/>
      <top style="hair">
        <color rgb="FFFF3838"/>
      </top>
      <bottom style="hair">
        <color rgb="FFFF3838"/>
      </bottom>
      <diagonal/>
    </border>
    <border diagonalUp="false" diagonalDown="false">
      <left/>
      <right style="hair">
        <color rgb="FFFF3838"/>
      </right>
      <top style="hair">
        <color rgb="FFFF3838"/>
      </top>
      <bottom style="hair">
        <color rgb="FFFF3838"/>
      </bottom>
      <diagonal/>
    </border>
    <border diagonalUp="false" diagonalDown="false">
      <left style="hair">
        <color rgb="FF3FAF46"/>
      </left>
      <right/>
      <top style="hair">
        <color rgb="FF3FAF46"/>
      </top>
      <bottom style="hair">
        <color rgb="FF3FAF46"/>
      </bottom>
      <diagonal/>
    </border>
    <border diagonalUp="false" diagonalDown="false">
      <left/>
      <right style="hair">
        <color rgb="FF3FAF46"/>
      </right>
      <top style="hair">
        <color rgb="FF3FAF46"/>
      </top>
      <bottom style="hair">
        <color rgb="FF3FAF46"/>
      </bottom>
      <diagonal/>
    </border>
    <border diagonalUp="false" diagonalDown="false">
      <left style="hair">
        <color rgb="FFFFD428"/>
      </left>
      <right/>
      <top style="hair">
        <color rgb="FFFFD428"/>
      </top>
      <bottom style="hair">
        <color rgb="FFFFD428"/>
      </bottom>
      <diagonal/>
    </border>
    <border diagonalUp="false" diagonalDown="false">
      <left/>
      <right style="hair">
        <color rgb="FFFFD428"/>
      </right>
      <top style="hair">
        <color rgb="FFFFD428"/>
      </top>
      <bottom style="hair">
        <color rgb="FFFFD428"/>
      </bottom>
      <diagonal/>
    </border>
    <border diagonalUp="false" diagonalDown="false">
      <left style="hair">
        <color rgb="FF355269"/>
      </left>
      <right/>
      <top style="hair">
        <color rgb="FF355269"/>
      </top>
      <bottom style="hair">
        <color rgb="FF355269"/>
      </bottom>
      <diagonal/>
    </border>
    <border diagonalUp="false" diagonalDown="false">
      <left/>
      <right style="hair">
        <color rgb="FF355269"/>
      </right>
      <top style="hair">
        <color rgb="FF355269"/>
      </top>
      <bottom style="hair">
        <color rgb="FF355269"/>
      </bottom>
      <diagonal/>
    </border>
    <border diagonalUp="false" diagonalDown="false">
      <left style="hair">
        <color rgb="FFFF0000"/>
      </left>
      <right/>
      <top style="hair">
        <color rgb="FFFF0000"/>
      </top>
      <bottom style="hair">
        <color rgb="FFFF0000"/>
      </bottom>
      <diagonal/>
    </border>
    <border diagonalUp="false" diagonalDown="false">
      <left/>
      <right style="hair">
        <color rgb="FFFF0000"/>
      </right>
      <top style="hair">
        <color rgb="FFFF0000"/>
      </top>
      <bottom style="hair">
        <color rgb="FFFF0000"/>
      </bottom>
      <diagonal/>
    </border>
    <border diagonalUp="false" diagonalDown="false">
      <left/>
      <right style="hair">
        <color rgb="FF00A933"/>
      </right>
      <top style="hair">
        <color rgb="FF00A933"/>
      </top>
      <bottom style="hair">
        <color rgb="FF00A933"/>
      </bottom>
      <diagonal/>
    </border>
    <border diagonalUp="false" diagonalDown="false">
      <left style="hair">
        <color rgb="FFFF972F"/>
      </left>
      <right/>
      <top style="hair">
        <color rgb="FFFF972F"/>
      </top>
      <bottom style="hair">
        <color rgb="FFFF972F"/>
      </bottom>
      <diagonal/>
    </border>
    <border diagonalUp="false" diagonalDown="false">
      <left/>
      <right style="hair">
        <color rgb="FFFF972F"/>
      </right>
      <top style="hair">
        <color rgb="FFFF972F"/>
      </top>
      <bottom style="hair">
        <color rgb="FFFF972F"/>
      </bottom>
      <diagonal/>
    </border>
    <border diagonalUp="false" diagonalDown="false">
      <left style="hair">
        <color rgb="FFFF0000"/>
      </left>
      <right style="hair">
        <color rgb="FFFF0000"/>
      </right>
      <top/>
      <bottom style="hair">
        <color rgb="FFFF0000"/>
      </bottom>
      <diagonal/>
    </border>
    <border diagonalUp="false" diagonalDown="false">
      <left style="hair"/>
      <right style="hair">
        <color rgb="FFFFFF38"/>
      </right>
      <top/>
      <bottom style="hair"/>
      <diagonal/>
    </border>
    <border diagonalUp="false" diagonalDown="false">
      <left/>
      <right/>
      <top/>
      <bottom style="hair"/>
      <diagonal/>
    </border>
    <border diagonalUp="false" diagonalDown="false">
      <left/>
      <right style="hair"/>
      <top/>
      <bottom style="hair"/>
      <diagonal/>
    </border>
  </borders>
  <cellStyleXfs count="3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center" vertical="bottom" textRotation="0" wrapText="false" indent="0" shrinkToFit="false"/>
    </xf>
    <xf numFmtId="164" fontId="4" fillId="5" borderId="0" applyFont="true" applyBorder="false" applyAlignment="true" applyProtection="false">
      <alignment horizontal="center"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cellStyleXfs>
  <cellXfs count="135">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center" vertical="bottom" textRotation="0" wrapText="false" indent="0" shrinkToFit="false"/>
      <protection locked="true" hidden="false"/>
    </xf>
    <xf numFmtId="164" fontId="7" fillId="0" borderId="1" xfId="0" applyFont="true" applyBorder="true" applyAlignment="true" applyProtection="true">
      <alignment horizontal="justify" vertical="center" textRotation="0" wrapText="tru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8" fillId="8" borderId="2" xfId="0" applyFont="true" applyBorder="true" applyAlignment="true" applyProtection="true">
      <alignment horizontal="center" vertical="center" textRotation="0" wrapText="false" indent="0" shrinkToFit="false"/>
      <protection locked="true" hidden="true"/>
    </xf>
    <xf numFmtId="164" fontId="9" fillId="9" borderId="3" xfId="0" applyFont="true" applyBorder="true" applyAlignment="true" applyProtection="true">
      <alignment horizontal="center" vertical="center" textRotation="0" wrapText="false" indent="0" shrinkToFit="false"/>
      <protection locked="true" hidden="true"/>
    </xf>
    <xf numFmtId="165" fontId="6" fillId="0" borderId="0" xfId="0" applyFont="true" applyBorder="false" applyAlignment="true" applyProtection="true">
      <alignment horizontal="general" vertical="bottom" textRotation="0" wrapText="false" indent="0" shrinkToFit="false"/>
      <protection locked="true" hidden="false"/>
    </xf>
    <xf numFmtId="164" fontId="4" fillId="6" borderId="3" xfId="30" applyFont="false" applyBorder="true" applyAlignment="true" applyProtection="true">
      <alignment horizontal="center" vertical="center" textRotation="0" wrapText="false" indent="0" shrinkToFit="false"/>
      <protection locked="false" hidden="false"/>
    </xf>
    <xf numFmtId="164" fontId="6" fillId="9" borderId="3" xfId="0" applyFont="true" applyBorder="true" applyAlignment="true" applyProtection="true">
      <alignment horizontal="center" vertical="center" textRotation="0" wrapText="false" indent="0" shrinkToFit="false"/>
      <protection locked="true" hidden="true"/>
    </xf>
    <xf numFmtId="164" fontId="4" fillId="6" borderId="4" xfId="30" applyFont="true" applyBorder="true" applyAlignment="true" applyProtection="true">
      <alignment horizontal="center" vertical="center" textRotation="0" wrapText="false" indent="0" shrinkToFit="false"/>
      <protection locked="false" hidden="false"/>
    </xf>
    <xf numFmtId="164" fontId="6" fillId="0" borderId="5" xfId="0" applyFont="true" applyBorder="true" applyAlignment="true" applyProtection="true">
      <alignment horizontal="general" vertical="bottom" textRotation="0" wrapText="false" indent="0" shrinkToFit="false"/>
      <protection locked="true" hidden="false"/>
    </xf>
    <xf numFmtId="164" fontId="8" fillId="8" borderId="6" xfId="0" applyFont="true" applyBorder="true" applyAlignment="true" applyProtection="true">
      <alignment horizontal="center" vertical="center" textRotation="0" wrapText="false" indent="0" shrinkToFit="false"/>
      <protection locked="true" hidden="true"/>
    </xf>
    <xf numFmtId="164" fontId="8" fillId="8" borderId="7" xfId="0" applyFont="true" applyBorder="true" applyAlignment="true" applyProtection="true">
      <alignment horizontal="center" vertical="center" textRotation="0" wrapText="false" indent="0" shrinkToFit="false"/>
      <protection locked="true" hidden="true"/>
    </xf>
    <xf numFmtId="164" fontId="8" fillId="8" borderId="8" xfId="0" applyFont="true" applyBorder="true" applyAlignment="true" applyProtection="true">
      <alignment horizontal="center" vertical="center" textRotation="0" wrapText="false" indent="0" shrinkToFit="false"/>
      <protection locked="true" hidden="true"/>
    </xf>
    <xf numFmtId="164" fontId="4" fillId="6" borderId="9" xfId="30" applyFont="false" applyBorder="true" applyAlignment="true" applyProtection="true">
      <alignment horizontal="center" vertical="bottom" textRotation="0" wrapText="false" indent="0" shrinkToFit="false"/>
      <protection locked="false" hidden="false"/>
    </xf>
    <xf numFmtId="164" fontId="4" fillId="6" borderId="5" xfId="30" applyFont="false" applyBorder="true" applyAlignment="true" applyProtection="true">
      <alignment horizontal="center" vertical="bottom" textRotation="0" wrapText="false" indent="0" shrinkToFit="false"/>
      <protection locked="false" hidden="false"/>
    </xf>
    <xf numFmtId="164" fontId="4" fillId="6" borderId="10" xfId="30" applyFont="true" applyBorder="true" applyAlignment="true" applyProtection="true">
      <alignment horizontal="center" vertical="bottom" textRotation="0" wrapText="false" indent="0" shrinkToFit="false"/>
      <protection locked="false" hidden="false"/>
    </xf>
    <xf numFmtId="164" fontId="4" fillId="6" borderId="11" xfId="30" applyFont="false" applyBorder="true" applyAlignment="true" applyProtection="true">
      <alignment horizontal="center" vertical="bottom" textRotation="0" wrapText="false" indent="0" shrinkToFit="false"/>
      <protection locked="false" hidden="false"/>
    </xf>
    <xf numFmtId="164" fontId="4" fillId="6" borderId="12" xfId="30" applyFont="false" applyBorder="true" applyAlignment="true" applyProtection="true">
      <alignment horizontal="center" vertical="bottom" textRotation="0" wrapText="false" indent="0" shrinkToFit="false"/>
      <protection locked="false" hidden="false"/>
    </xf>
    <xf numFmtId="164" fontId="4" fillId="6" borderId="0" xfId="30" applyFont="false" applyBorder="true" applyAlignment="true" applyProtection="true">
      <alignment horizontal="center" vertical="bottom" textRotation="0" wrapText="false" indent="0" shrinkToFit="false"/>
      <protection locked="false" hidden="false"/>
    </xf>
    <xf numFmtId="164" fontId="4" fillId="6" borderId="13" xfId="30" applyFont="false" applyBorder="true" applyAlignment="true" applyProtection="true">
      <alignment horizontal="center" vertical="bottom" textRotation="0" wrapText="false" indent="0" shrinkToFit="false"/>
      <protection locked="false" hidden="false"/>
    </xf>
    <xf numFmtId="164" fontId="4" fillId="6" borderId="14" xfId="30" applyFont="false" applyBorder="true" applyAlignment="true" applyProtection="true">
      <alignment horizontal="center" vertical="bottom" textRotation="0" wrapText="false" indent="0" shrinkToFit="false"/>
      <protection locked="false" hidden="false"/>
    </xf>
    <xf numFmtId="164" fontId="4" fillId="6" borderId="15" xfId="30" applyFont="false" applyBorder="true" applyAlignment="true" applyProtection="true">
      <alignment horizontal="center" vertical="bottom" textRotation="0" wrapText="false" indent="0" shrinkToFit="false"/>
      <protection locked="false" hidden="false"/>
    </xf>
    <xf numFmtId="164" fontId="4" fillId="6" borderId="16" xfId="30" applyFont="true" applyBorder="true" applyAlignment="true" applyProtection="true">
      <alignment horizontal="center" vertical="bottom" textRotation="0" wrapText="false" indent="0" shrinkToFit="false"/>
      <protection locked="false" hidden="false"/>
    </xf>
    <xf numFmtId="164" fontId="8" fillId="8" borderId="3" xfId="0" applyFont="true" applyBorder="true" applyAlignment="true" applyProtection="true">
      <alignment horizontal="center" vertical="center" textRotation="0" wrapText="false" indent="0" shrinkToFit="false"/>
      <protection locked="true" hidden="true"/>
    </xf>
    <xf numFmtId="166" fontId="4" fillId="6" borderId="3" xfId="30" applyFont="false" applyBorder="true" applyAlignment="true" applyProtection="true">
      <alignment horizontal="center" vertical="center" textRotation="0" wrapText="false" indent="0" shrinkToFit="false"/>
      <protection locked="false" hidden="false"/>
    </xf>
    <xf numFmtId="166" fontId="4" fillId="6" borderId="4" xfId="30" applyFont="false" applyBorder="true" applyAlignment="true" applyProtection="true">
      <alignment horizontal="center" vertical="center" textRotation="0" wrapText="false" indent="0" shrinkToFit="false"/>
      <protection locked="false" hidden="false"/>
    </xf>
    <xf numFmtId="164" fontId="4" fillId="6" borderId="3" xfId="30" applyFont="true" applyBorder="true" applyAlignment="true" applyProtection="true">
      <alignment horizontal="center" vertical="center" textRotation="0" wrapText="false" indent="0" shrinkToFit="false"/>
      <protection locked="false" hidden="false"/>
    </xf>
    <xf numFmtId="167" fontId="6" fillId="4" borderId="3" xfId="0" applyFont="true" applyBorder="true" applyAlignment="true" applyProtection="true">
      <alignment horizontal="center" vertical="center" textRotation="0" wrapText="false" indent="0" shrinkToFit="false"/>
      <protection locked="true" hidden="true"/>
    </xf>
    <xf numFmtId="167" fontId="6" fillId="4" borderId="4" xfId="0" applyFont="true" applyBorder="true" applyAlignment="true" applyProtection="true">
      <alignment horizontal="center" vertical="center" textRotation="0" wrapText="false" indent="0" shrinkToFit="false"/>
      <protection locked="true" hidden="true"/>
    </xf>
    <xf numFmtId="167" fontId="0" fillId="9" borderId="17" xfId="0" applyFont="true" applyBorder="true" applyAlignment="true" applyProtection="true">
      <alignment horizontal="center"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8" fillId="10" borderId="1" xfId="0" applyFont="true" applyBorder="true" applyAlignment="true" applyProtection="true">
      <alignment horizontal="center" vertical="center" textRotation="0" wrapText="false" indent="0" shrinkToFit="false"/>
      <protection locked="true" hidden="false"/>
    </xf>
    <xf numFmtId="168" fontId="8" fillId="10" borderId="1" xfId="0" applyFont="true" applyBorder="true" applyAlignment="true" applyProtection="true">
      <alignment horizontal="center" vertical="center" textRotation="0" wrapText="false" indent="0" shrinkToFit="false"/>
      <protection locked="true" hidden="false"/>
    </xf>
    <xf numFmtId="164" fontId="9" fillId="9" borderId="0" xfId="0" applyFont="true" applyBorder="true" applyAlignment="true" applyProtection="true">
      <alignment horizontal="center" vertical="center" textRotation="0" wrapText="false" indent="0" shrinkToFit="false"/>
      <protection locked="true" hidden="false"/>
    </xf>
    <xf numFmtId="164" fontId="4" fillId="6" borderId="0" xfId="0" applyFont="true" applyBorder="false" applyAlignment="true" applyProtection="true">
      <alignment horizontal="general" vertical="bottom" textRotation="0" wrapText="false" indent="0" shrinkToFit="false"/>
      <protection locked="false" hidden="false"/>
    </xf>
    <xf numFmtId="164" fontId="4" fillId="6" borderId="0" xfId="0" applyFont="true" applyBorder="false" applyAlignment="true" applyProtection="true">
      <alignment horizontal="center" vertical="bottom" textRotation="0" wrapText="false" indent="0" shrinkToFit="false"/>
      <protection locked="false" hidden="false"/>
    </xf>
    <xf numFmtId="167" fontId="4" fillId="4" borderId="0" xfId="0" applyFont="true" applyBorder="false" applyAlignment="true" applyProtection="true">
      <alignment horizontal="center" vertical="bottom" textRotation="0" wrapText="false" indent="0" shrinkToFit="false"/>
      <protection locked="true" hidden="true"/>
    </xf>
    <xf numFmtId="167" fontId="4" fillId="4" borderId="0" xfId="0" applyFont="true" applyBorder="false" applyAlignment="true" applyProtection="true">
      <alignment horizontal="center" vertical="bottom" textRotation="0" wrapText="false" indent="0" shrinkToFit="false"/>
      <protection locked="false" hidden="false"/>
    </xf>
    <xf numFmtId="168" fontId="4" fillId="6" borderId="0" xfId="0" applyFont="true" applyBorder="false" applyAlignment="true" applyProtection="true">
      <alignment horizontal="center" vertical="bottom" textRotation="0" wrapText="false" indent="0" shrinkToFit="false"/>
      <protection locked="false" hidden="false"/>
    </xf>
    <xf numFmtId="169" fontId="6" fillId="0" borderId="0" xfId="0" applyFont="true" applyBorder="false" applyAlignment="true" applyProtection="true">
      <alignment horizontal="general" vertical="bottom" textRotation="0" wrapText="false" indent="0" shrinkToFit="false"/>
      <protection locked="true" hidden="false"/>
    </xf>
    <xf numFmtId="167" fontId="4" fillId="6" borderId="0" xfId="0" applyFont="true" applyBorder="false" applyAlignment="true" applyProtection="true">
      <alignment horizontal="center" vertical="bottom" textRotation="0" wrapText="false" indent="0" shrinkToFit="false"/>
      <protection locked="true" hidden="true"/>
    </xf>
    <xf numFmtId="164" fontId="11"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13" fillId="0" borderId="1"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13" fillId="10" borderId="1" xfId="0" applyFont="true" applyBorder="true" applyAlignment="true" applyProtection="true">
      <alignment horizontal="center" vertical="center" textRotation="0" wrapText="false" indent="0" shrinkToFit="false"/>
      <protection locked="true" hidden="false"/>
    </xf>
    <xf numFmtId="164" fontId="13" fillId="11" borderId="1" xfId="0" applyFont="true" applyBorder="true" applyAlignment="true" applyProtection="true">
      <alignment horizontal="center" vertical="center" textRotation="0" wrapText="false" indent="0" shrinkToFit="false"/>
      <protection locked="true" hidden="false"/>
    </xf>
    <xf numFmtId="164" fontId="11" fillId="6" borderId="0" xfId="0" applyFont="true" applyBorder="false" applyAlignment="true" applyProtection="true">
      <alignment horizontal="general" vertical="bottom" textRotation="0" wrapText="false" indent="0" shrinkToFit="false"/>
      <protection locked="false" hidden="false"/>
    </xf>
    <xf numFmtId="170" fontId="4" fillId="6" borderId="0" xfId="0" applyFont="true" applyBorder="false" applyAlignment="true" applyProtection="true">
      <alignment horizontal="center" vertical="bottom" textRotation="0" wrapText="false" indent="0" shrinkToFit="false"/>
      <protection locked="false" hidden="false"/>
    </xf>
    <xf numFmtId="170" fontId="11" fillId="6" borderId="0" xfId="0" applyFont="true" applyBorder="false" applyAlignment="true" applyProtection="true">
      <alignment horizontal="center" vertical="bottom" textRotation="0" wrapText="false" indent="0" shrinkToFit="false"/>
      <protection locked="false" hidden="false"/>
    </xf>
    <xf numFmtId="164" fontId="11" fillId="6" borderId="0" xfId="0" applyFont="true" applyBorder="false" applyAlignment="true" applyProtection="true">
      <alignment horizontal="center" vertical="bottom" textRotation="0" wrapText="false" indent="0" shrinkToFit="false"/>
      <protection locked="false" hidden="false"/>
    </xf>
    <xf numFmtId="164" fontId="0" fillId="0" borderId="0" xfId="0" applyFont="false" applyBorder="fals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center" vertical="bottom" textRotation="0" wrapText="false" indent="0" shrinkToFit="false"/>
      <protection locked="false" hidden="false"/>
    </xf>
    <xf numFmtId="164" fontId="4" fillId="6" borderId="0" xfId="0" applyFont="true" applyBorder="false" applyAlignment="true" applyProtection="true">
      <alignment horizontal="justify" vertical="top" textRotation="0" wrapText="true" indent="0" shrinkToFit="false"/>
      <protection locked="false" hidden="false"/>
    </xf>
    <xf numFmtId="164" fontId="6" fillId="0" borderId="0" xfId="0" applyFont="true" applyBorder="false" applyAlignment="true" applyProtection="true">
      <alignment horizontal="justify" vertical="top" textRotation="0" wrapText="true" indent="0" shrinkToFit="false"/>
      <protection locked="fals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18" xfId="0" applyFont="true" applyBorder="true" applyAlignment="true" applyProtection="true">
      <alignment horizontal="center" vertical="bottom" textRotation="0" wrapText="false" indent="0" shrinkToFit="false"/>
      <protection locked="true" hidden="false"/>
    </xf>
    <xf numFmtId="164" fontId="0" fillId="0" borderId="19" xfId="0" applyFont="true" applyBorder="true" applyAlignment="true" applyProtection="true">
      <alignment horizontal="center" vertical="bottom" textRotation="0" wrapText="false" indent="0" shrinkToFit="false"/>
      <protection locked="true" hidden="false"/>
    </xf>
    <xf numFmtId="164" fontId="0" fillId="0" borderId="20" xfId="0" applyFont="true" applyBorder="true" applyAlignment="true" applyProtection="true">
      <alignment horizontal="general" vertical="bottom" textRotation="0" wrapText="false" indent="0" shrinkToFit="false"/>
      <protection locked="true" hidden="false"/>
    </xf>
    <xf numFmtId="164" fontId="0" fillId="0" borderId="21" xfId="0" applyFont="true" applyBorder="true" applyAlignment="true" applyProtection="true">
      <alignment horizontal="center" vertical="bottom" textRotation="0" wrapText="false" indent="0" shrinkToFit="false"/>
      <protection locked="true" hidden="false"/>
    </xf>
    <xf numFmtId="164" fontId="0" fillId="0" borderId="22" xfId="0" applyFont="true" applyBorder="true" applyAlignment="true" applyProtection="true">
      <alignment horizontal="center" vertical="bottom" textRotation="0" wrapText="false" indent="0" shrinkToFit="false"/>
      <protection locked="true" hidden="false"/>
    </xf>
    <xf numFmtId="164" fontId="0" fillId="0" borderId="23" xfId="0" applyFont="true" applyBorder="true" applyAlignment="true" applyProtection="true">
      <alignment horizontal="center" vertical="bottom" textRotation="0" wrapText="false" indent="0" shrinkToFit="false"/>
      <protection locked="true" hidden="false"/>
    </xf>
    <xf numFmtId="164" fontId="0" fillId="0" borderId="24" xfId="0" applyFont="true" applyBorder="true" applyAlignment="true" applyProtection="true">
      <alignment horizontal="center" vertical="bottom" textRotation="0" wrapText="false" indent="0" shrinkToFit="false"/>
      <protection locked="true" hidden="false"/>
    </xf>
    <xf numFmtId="164" fontId="0" fillId="0" borderId="25" xfId="0" applyFont="true" applyBorder="true" applyAlignment="true" applyProtection="true">
      <alignment horizontal="center" vertical="bottom" textRotation="0" wrapText="false" indent="0" shrinkToFit="false"/>
      <protection locked="true" hidden="false"/>
    </xf>
    <xf numFmtId="164" fontId="0" fillId="0" borderId="26" xfId="0" applyFont="false" applyBorder="true" applyAlignment="true" applyProtection="true">
      <alignment horizontal="general" vertical="bottom" textRotation="0" wrapText="false" indent="0" shrinkToFit="false"/>
      <protection locked="true" hidden="false"/>
    </xf>
    <xf numFmtId="164" fontId="0" fillId="0" borderId="7" xfId="0" applyFont="false" applyBorder="true" applyAlignment="true" applyProtection="true">
      <alignment horizontal="general" vertical="bottom" textRotation="0" wrapText="false" indent="0" shrinkToFit="false"/>
      <protection locked="true" hidden="false"/>
    </xf>
    <xf numFmtId="164" fontId="0" fillId="0" borderId="27" xfId="0" applyFont="true" applyBorder="true" applyAlignment="true" applyProtection="true">
      <alignment horizontal="center" vertical="center" textRotation="0" wrapText="false" indent="0" shrinkToFit="false"/>
      <protection locked="true" hidden="false"/>
    </xf>
    <xf numFmtId="164" fontId="0" fillId="12" borderId="28" xfId="0" applyFont="true" applyBorder="true" applyAlignment="true" applyProtection="true">
      <alignment horizontal="center" vertical="bottom" textRotation="0" wrapText="false" indent="0" shrinkToFit="false"/>
      <protection locked="true" hidden="false"/>
    </xf>
    <xf numFmtId="164" fontId="0" fillId="12" borderId="29" xfId="0" applyFont="true" applyBorder="true" applyAlignment="true" applyProtection="true">
      <alignment horizontal="center" vertical="bottom" textRotation="0" wrapText="false" indent="0" shrinkToFit="false"/>
      <protection locked="true" hidden="false"/>
    </xf>
    <xf numFmtId="164" fontId="0" fillId="0" borderId="30" xfId="0" applyFont="true" applyBorder="true" applyAlignment="true" applyProtection="true">
      <alignment horizontal="center" vertical="bottom" textRotation="0" wrapText="false" indent="0" shrinkToFit="false"/>
      <protection locked="true" hidden="false"/>
    </xf>
    <xf numFmtId="167" fontId="0" fillId="0" borderId="12" xfId="0" applyFont="false" applyBorder="true" applyAlignment="true" applyProtection="true">
      <alignment horizontal="center" vertical="bottom" textRotation="0" wrapText="false" indent="0" shrinkToFit="false"/>
      <protection locked="true" hidden="false"/>
    </xf>
    <xf numFmtId="167" fontId="0" fillId="0" borderId="31" xfId="0" applyFont="false" applyBorder="true" applyAlignment="true" applyProtection="true">
      <alignment horizontal="center" vertical="bottom" textRotation="0" wrapText="false" indent="0" shrinkToFit="false"/>
      <protection locked="true" hidden="false"/>
    </xf>
    <xf numFmtId="164" fontId="0" fillId="0" borderId="32" xfId="0" applyFont="false" applyBorder="true" applyAlignment="true" applyProtection="true">
      <alignment horizontal="center" vertical="bottom" textRotation="0" wrapText="false" indent="0" shrinkToFit="false"/>
      <protection locked="true" hidden="false"/>
    </xf>
    <xf numFmtId="164" fontId="0" fillId="0" borderId="33" xfId="0" applyFont="false" applyBorder="true" applyAlignment="true" applyProtection="true">
      <alignment horizontal="center" vertical="bottom" textRotation="0" wrapText="false" indent="0" shrinkToFit="false"/>
      <protection locked="true" hidden="false"/>
    </xf>
    <xf numFmtId="164" fontId="0" fillId="0" borderId="34" xfId="0" applyFont="true" applyBorder="true" applyAlignment="true" applyProtection="true">
      <alignment horizontal="general" vertical="bottom" textRotation="0" wrapText="false" indent="0" shrinkToFit="false"/>
      <protection locked="true" hidden="false"/>
    </xf>
    <xf numFmtId="164" fontId="0" fillId="0" borderId="35" xfId="0" applyFont="true" applyBorder="true" applyAlignment="true" applyProtection="true">
      <alignment horizontal="center" vertical="bottom" textRotation="0" wrapText="false" indent="0" shrinkToFit="false"/>
      <protection locked="true" hidden="false"/>
    </xf>
    <xf numFmtId="164" fontId="0" fillId="0" borderId="36" xfId="0" applyFont="false" applyBorder="true" applyAlignment="true" applyProtection="true">
      <alignment horizontal="center" vertical="bottom" textRotation="0" wrapText="false" indent="0" shrinkToFit="false"/>
      <protection locked="true" hidden="false"/>
    </xf>
    <xf numFmtId="164" fontId="0" fillId="0" borderId="5" xfId="0" applyFont="true" applyBorder="true" applyAlignment="true" applyProtection="true">
      <alignment horizontal="center" vertical="bottom" textRotation="0" wrapText="false" indent="0" shrinkToFit="false"/>
      <protection locked="true" hidden="false"/>
    </xf>
    <xf numFmtId="164" fontId="0" fillId="0" borderId="12" xfId="0" applyFont="false" applyBorder="true" applyAlignment="true" applyProtection="true">
      <alignment horizontal="general" vertical="bottom" textRotation="0" wrapText="false" indent="0" shrinkToFit="false"/>
      <protection locked="true" hidden="false"/>
    </xf>
    <xf numFmtId="164" fontId="0" fillId="12" borderId="37" xfId="0" applyFont="true" applyBorder="true" applyAlignment="true" applyProtection="true">
      <alignment horizontal="center" vertical="bottom" textRotation="0" wrapText="false" indent="0" shrinkToFit="false"/>
      <protection locked="true" hidden="false"/>
    </xf>
    <xf numFmtId="164" fontId="0" fillId="12" borderId="38" xfId="0" applyFont="true" applyBorder="true" applyAlignment="true" applyProtection="true">
      <alignment horizontal="center" vertical="bottom" textRotation="0" wrapText="false" indent="0" shrinkToFit="false"/>
      <protection locked="true" hidden="false"/>
    </xf>
    <xf numFmtId="164" fontId="0" fillId="0" borderId="39" xfId="0" applyFont="true" applyBorder="true" applyAlignment="true" applyProtection="true">
      <alignment horizontal="center" vertical="bottom" textRotation="0" wrapText="false" indent="0" shrinkToFit="false"/>
      <protection locked="true" hidden="false"/>
    </xf>
    <xf numFmtId="167" fontId="0" fillId="0" borderId="40" xfId="0" applyFont="fals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0" fillId="0" borderId="41" xfId="0" applyFont="false" applyBorder="true" applyAlignment="true" applyProtection="true">
      <alignment horizontal="center" vertical="bottom" textRotation="0" wrapText="false" indent="0" shrinkToFit="false"/>
      <protection locked="true" hidden="false"/>
    </xf>
    <xf numFmtId="164" fontId="0" fillId="0" borderId="42" xfId="0" applyFont="true" applyBorder="true" applyAlignment="true" applyProtection="true">
      <alignment horizontal="center" vertical="bottom" textRotation="0" wrapText="false" indent="0" shrinkToFit="false"/>
      <protection locked="true" hidden="false"/>
    </xf>
    <xf numFmtId="164" fontId="0" fillId="0" borderId="22" xfId="0" applyFont="true" applyBorder="true" applyAlignment="true" applyProtection="true">
      <alignment horizontal="center" vertical="center" textRotation="0" wrapText="false" indent="0" shrinkToFit="false"/>
      <protection locked="true" hidden="false"/>
    </xf>
    <xf numFmtId="164" fontId="0" fillId="12" borderId="12" xfId="0" applyFont="false" applyBorder="true" applyAlignment="true" applyProtection="true">
      <alignment horizontal="center" vertical="bottom" textRotation="0" wrapText="false" indent="0" shrinkToFit="false"/>
      <protection locked="true" hidden="false"/>
    </xf>
    <xf numFmtId="164" fontId="0" fillId="0" borderId="43" xfId="0" applyFont="false" applyBorder="true" applyAlignment="true" applyProtection="true">
      <alignment horizontal="general" vertical="bottom" textRotation="0" wrapText="false" indent="0" shrinkToFit="false"/>
      <protection locked="true" hidden="false"/>
    </xf>
    <xf numFmtId="164" fontId="0" fillId="12" borderId="44" xfId="0" applyFont="true" applyBorder="true" applyAlignment="true" applyProtection="true">
      <alignment horizontal="center" vertical="bottom" textRotation="0" wrapText="false" indent="0" shrinkToFit="false"/>
      <protection locked="true" hidden="false"/>
    </xf>
    <xf numFmtId="164" fontId="0" fillId="12" borderId="43" xfId="0" applyFont="false" applyBorder="true" applyAlignment="true" applyProtection="true">
      <alignment horizontal="center" vertical="bottom" textRotation="0" wrapText="false" indent="0" shrinkToFit="false"/>
      <protection locked="true" hidden="false"/>
    </xf>
    <xf numFmtId="164" fontId="0" fillId="0" borderId="12" xfId="0" applyFont="true" applyBorder="true" applyAlignment="true" applyProtection="true">
      <alignment horizontal="center" vertical="center" textRotation="0" wrapText="false" indent="0" shrinkToFit="false"/>
      <protection locked="true" hidden="false"/>
    </xf>
    <xf numFmtId="167" fontId="0" fillId="0" borderId="43" xfId="0" applyFont="false" applyBorder="true" applyAlignment="true" applyProtection="true">
      <alignment horizontal="center" vertical="bottom" textRotation="0" wrapText="false" indent="0" shrinkToFit="false"/>
      <protection locked="true" hidden="false"/>
    </xf>
    <xf numFmtId="167" fontId="0" fillId="0" borderId="45" xfId="0" applyFont="false" applyBorder="true" applyAlignment="true" applyProtection="true">
      <alignment horizontal="center" vertical="bottom" textRotation="0" wrapText="false" indent="0" shrinkToFit="false"/>
      <protection locked="true" hidden="false"/>
    </xf>
    <xf numFmtId="164" fontId="0" fillId="0" borderId="46" xfId="0" applyFont="false" applyBorder="true" applyAlignment="true" applyProtection="true">
      <alignment horizontal="center" vertical="bottom" textRotation="0" wrapText="false" indent="0" shrinkToFit="false"/>
      <protection locked="true" hidden="false"/>
    </xf>
    <xf numFmtId="164" fontId="0" fillId="0" borderId="47" xfId="0" applyFont="false" applyBorder="true" applyAlignment="true" applyProtection="true">
      <alignment horizontal="center" vertical="bottom" textRotation="0" wrapText="false" indent="0" shrinkToFit="false"/>
      <protection locked="true" hidden="false"/>
    </xf>
    <xf numFmtId="164" fontId="15" fillId="0" borderId="0" xfId="0" applyFont="true" applyBorder="true" applyAlignment="true" applyProtection="true">
      <alignment horizontal="justify" vertical="center" textRotation="0" wrapText="true" indent="0" shrinkToFit="false"/>
      <protection locked="true" hidden="false"/>
    </xf>
    <xf numFmtId="164" fontId="0" fillId="0" borderId="43"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center" vertical="center" textRotation="0" wrapText="true" indent="0" shrinkToFit="false"/>
      <protection locked="true" hidden="false"/>
    </xf>
    <xf numFmtId="164" fontId="0" fillId="0" borderId="48" xfId="0" applyFont="true" applyBorder="true" applyAlignment="true" applyProtection="true">
      <alignment horizontal="center" vertical="center" textRotation="0" wrapText="false" indent="0" shrinkToFit="false"/>
      <protection locked="true" hidden="false"/>
    </xf>
    <xf numFmtId="164" fontId="0" fillId="0" borderId="49" xfId="0" applyFont="true" applyBorder="true" applyAlignment="true" applyProtection="true">
      <alignment horizontal="center" vertical="center" textRotation="0" wrapText="true" indent="0" shrinkToFit="false"/>
      <protection locked="true" hidden="false"/>
    </xf>
    <xf numFmtId="164" fontId="0" fillId="0" borderId="50" xfId="0" applyFont="true" applyBorder="true" applyAlignment="true" applyProtection="true">
      <alignment horizontal="center" vertical="center" textRotation="0" wrapText="false" indent="0" shrinkToFit="false"/>
      <protection locked="true" hidden="false"/>
    </xf>
    <xf numFmtId="164" fontId="0" fillId="0" borderId="51" xfId="0" applyFont="true" applyBorder="true" applyAlignment="true" applyProtection="true">
      <alignment horizontal="center" vertical="center" textRotation="0" wrapText="true" indent="0" shrinkToFit="false"/>
      <protection locked="true" hidden="false"/>
    </xf>
    <xf numFmtId="164" fontId="0" fillId="0" borderId="52" xfId="0" applyFont="true" applyBorder="true" applyAlignment="true" applyProtection="true">
      <alignment horizontal="center" vertical="center" textRotation="0" wrapText="false" indent="0" shrinkToFit="false"/>
      <protection locked="true" hidden="false"/>
    </xf>
    <xf numFmtId="164" fontId="0" fillId="0" borderId="53" xfId="0" applyFont="true" applyBorder="true" applyAlignment="true" applyProtection="true">
      <alignment horizontal="center" vertical="center" textRotation="0" wrapText="true" indent="0" shrinkToFit="false"/>
      <protection locked="true" hidden="false"/>
    </xf>
    <xf numFmtId="164" fontId="0" fillId="0" borderId="54" xfId="0" applyFont="true" applyBorder="true" applyAlignment="true" applyProtection="true">
      <alignment horizontal="center" vertical="center" textRotation="0" wrapText="false" indent="0" shrinkToFit="false"/>
      <protection locked="true" hidden="false"/>
    </xf>
    <xf numFmtId="164" fontId="0" fillId="0" borderId="55" xfId="0" applyFont="true" applyBorder="true" applyAlignment="true" applyProtection="true">
      <alignment horizontal="center" vertical="center" textRotation="0" wrapText="true" indent="0" shrinkToFit="false"/>
      <protection locked="true" hidden="false"/>
    </xf>
    <xf numFmtId="164" fontId="0" fillId="0" borderId="56" xfId="0" applyFont="true" applyBorder="true" applyAlignment="true" applyProtection="true">
      <alignment horizontal="center" vertical="center" textRotation="0" wrapText="false" indent="0" shrinkToFit="false"/>
      <protection locked="true" hidden="false"/>
    </xf>
    <xf numFmtId="164" fontId="0" fillId="0" borderId="57" xfId="0" applyFont="true" applyBorder="true" applyAlignment="true" applyProtection="true">
      <alignment horizontal="center" vertical="center" textRotation="0" wrapText="true" indent="0" shrinkToFit="false"/>
      <protection locked="true" hidden="false"/>
    </xf>
    <xf numFmtId="164" fontId="0" fillId="0" borderId="58" xfId="0" applyFont="true" applyBorder="true" applyAlignment="true" applyProtection="true">
      <alignment horizontal="center" vertical="center" textRotation="0" wrapText="false" indent="0" shrinkToFit="false"/>
      <protection locked="true" hidden="false"/>
    </xf>
    <xf numFmtId="164" fontId="0" fillId="0" borderId="59" xfId="0" applyFont="true" applyBorder="true" applyAlignment="true" applyProtection="true">
      <alignment horizontal="center" vertical="center" textRotation="0" wrapText="true" indent="0" shrinkToFit="false"/>
      <protection locked="true" hidden="false"/>
    </xf>
    <xf numFmtId="164" fontId="0" fillId="0" borderId="60" xfId="0" applyFont="true" applyBorder="true" applyAlignment="true" applyProtection="true">
      <alignment horizontal="center" vertical="center" textRotation="0" wrapText="false" indent="0" shrinkToFit="false"/>
      <protection locked="true" hidden="false"/>
    </xf>
    <xf numFmtId="164" fontId="0" fillId="0" borderId="61" xfId="0" applyFont="true" applyBorder="true" applyAlignment="true" applyProtection="true">
      <alignment horizontal="center" vertical="center" textRotation="0" wrapText="true" indent="0" shrinkToFit="false"/>
      <protection locked="true" hidden="false"/>
    </xf>
    <xf numFmtId="164" fontId="0" fillId="0" borderId="62" xfId="0" applyFont="true" applyBorder="true" applyAlignment="true" applyProtection="true">
      <alignment horizontal="center" vertical="center" textRotation="0" wrapText="false" indent="0" shrinkToFit="false"/>
      <protection locked="true" hidden="false"/>
    </xf>
    <xf numFmtId="164" fontId="0" fillId="0" borderId="63" xfId="0" applyFont="true" applyBorder="true" applyAlignment="true" applyProtection="true">
      <alignment horizontal="center" vertical="center" textRotation="0" wrapText="true" indent="0" shrinkToFit="false"/>
      <protection locked="true" hidden="false"/>
    </xf>
    <xf numFmtId="164" fontId="0" fillId="0" borderId="64" xfId="0" applyFont="true" applyBorder="true" applyAlignment="true" applyProtection="true">
      <alignment horizontal="center" vertical="center" textRotation="0" wrapText="false" indent="0" shrinkToFit="false"/>
      <protection locked="true" hidden="false"/>
    </xf>
    <xf numFmtId="164" fontId="0" fillId="0" borderId="65" xfId="0" applyFont="true" applyBorder="true" applyAlignment="true" applyProtection="true">
      <alignment horizontal="center" vertical="center" textRotation="0" wrapText="true" indent="0" shrinkToFit="false"/>
      <protection locked="true" hidden="false"/>
    </xf>
    <xf numFmtId="164" fontId="0" fillId="0" borderId="19" xfId="0" applyFont="true" applyBorder="true" applyAlignment="true" applyProtection="true">
      <alignment horizontal="center" vertical="center" textRotation="0" wrapText="false" indent="0" shrinkToFit="false"/>
      <protection locked="true" hidden="false"/>
    </xf>
    <xf numFmtId="164" fontId="0" fillId="0" borderId="66" xfId="0" applyFont="true" applyBorder="true" applyAlignment="true" applyProtection="true">
      <alignment horizontal="center" vertical="center" textRotation="0" wrapText="true" indent="0" shrinkToFit="false"/>
      <protection locked="true" hidden="false"/>
    </xf>
    <xf numFmtId="164" fontId="0" fillId="0" borderId="67" xfId="0" applyFont="true" applyBorder="true" applyAlignment="true" applyProtection="true">
      <alignment horizontal="center" vertical="center" textRotation="0" wrapText="false" indent="0" shrinkToFit="false"/>
      <protection locked="true" hidden="false"/>
    </xf>
    <xf numFmtId="164" fontId="0" fillId="0" borderId="68" xfId="0" applyFont="true" applyBorder="true" applyAlignment="true" applyProtection="true">
      <alignment horizontal="center" vertical="center" textRotation="0" wrapText="true" indent="0" shrinkToFit="false"/>
      <protection locked="true" hidden="false"/>
    </xf>
    <xf numFmtId="164" fontId="0" fillId="0" borderId="69" xfId="0" applyFont="true" applyBorder="true" applyAlignment="true" applyProtection="true">
      <alignment horizontal="general" vertical="bottom" textRotation="0" wrapText="false" indent="0" shrinkToFit="false"/>
      <protection locked="true" hidden="false"/>
    </xf>
    <xf numFmtId="164" fontId="0" fillId="0" borderId="70" xfId="0" applyFont="false" applyBorder="true" applyAlignment="true" applyProtection="true">
      <alignment horizontal="center" vertical="bottom" textRotation="0" wrapText="false" indent="0" shrinkToFit="false"/>
      <protection locked="true" hidden="false"/>
    </xf>
    <xf numFmtId="164" fontId="0" fillId="0" borderId="71" xfId="0" applyFont="true" applyBorder="true" applyAlignment="true" applyProtection="true">
      <alignment horizontal="center" vertical="bottom" textRotation="0" wrapText="false" indent="0" shrinkToFit="false"/>
      <protection locked="true" hidden="false"/>
    </xf>
    <xf numFmtId="164" fontId="0" fillId="0" borderId="72" xfId="0" applyFont="true" applyBorder="true" applyAlignment="true" applyProtection="true">
      <alignment horizontal="center" vertical="bottom" textRotation="0" wrapText="false" indent="0" shrinkToFit="false"/>
      <protection locked="true" hidden="false"/>
    </xf>
  </cellXfs>
  <cellStyles count="18">
    <cellStyle name="Normal" xfId="0" builtinId="0"/>
    <cellStyle name="Comma" xfId="15" builtinId="3"/>
    <cellStyle name="Comma [0]" xfId="16" builtinId="6"/>
    <cellStyle name="Currency" xfId="17" builtinId="4"/>
    <cellStyle name="Currency [0]" xfId="18" builtinId="7"/>
    <cellStyle name="Percent" xfId="19" builtinId="5"/>
    <cellStyle name="Catégorie de la table dynamique" xfId="20"/>
    <cellStyle name="Champ de la table dynamique" xfId="21"/>
    <cellStyle name="Coin de la table dynamique" xfId="22"/>
    <cellStyle name="Erreur1" xfId="23"/>
    <cellStyle name="Erreur2" xfId="24"/>
    <cellStyle name="remplie" xfId="25"/>
    <cellStyle name="remplie 2" xfId="26"/>
    <cellStyle name="Résultat de la table dynamique" xfId="27"/>
    <cellStyle name="Titre de la table dynamique" xfId="28"/>
    <cellStyle name="Valeur de la table dynamique" xfId="29"/>
    <cellStyle name="à remplir 1" xfId="30"/>
    <cellStyle name="à remplir 2" xfId="31"/>
  </cellStyles>
  <dxfs count="18">
    <dxf>
      <fill>
        <patternFill patternType="solid">
          <fgColor rgb="FFDC2300"/>
        </patternFill>
      </fill>
    </dxf>
    <dxf>
      <fill>
        <patternFill patternType="solid">
          <fgColor rgb="FFE6E6FF"/>
        </patternFill>
      </fill>
    </dxf>
    <dxf>
      <fill>
        <patternFill patternType="solid">
          <fgColor rgb="FFFFDE59"/>
        </patternFill>
      </fill>
    </dxf>
    <dxf>
      <fill>
        <patternFill patternType="solid">
          <fgColor rgb="FFFFE994"/>
        </patternFill>
      </fill>
    </dxf>
    <dxf>
      <fill>
        <patternFill patternType="solid">
          <fgColor rgb="FF000000"/>
          <bgColor rgb="FFFFFFFF"/>
        </patternFill>
      </fill>
    </dxf>
    <dxf>
      <fill>
        <patternFill patternType="solid">
          <fgColor rgb="FFFF0000"/>
        </patternFill>
      </fill>
    </dxf>
    <dxf>
      <fill>
        <patternFill patternType="solid">
          <fgColor rgb="FFFFFFFF"/>
        </patternFill>
      </fill>
    </dxf>
    <dxf>
      <fill>
        <patternFill patternType="solid">
          <fgColor rgb="FFE8F2A1"/>
        </patternFill>
      </fill>
    </dxf>
    <dxf>
      <fill>
        <patternFill patternType="solid">
          <fgColor rgb="FFF6F9D4"/>
        </patternFill>
      </fill>
    </dxf>
    <dxf>
      <fill>
        <patternFill patternType="solid">
          <fgColor rgb="FFCCCCCC"/>
        </patternFill>
      </fill>
    </dxf>
    <dxf>
      <fill>
        <patternFill patternType="solid">
          <fgColor rgb="FFDDDDDD"/>
        </patternFill>
      </fill>
    </dxf>
    <dxf>
      <font>
        <name val="Arial"/>
        <family val="2"/>
        <color rgb="FFFF0000"/>
        <sz val="12"/>
      </font>
      <fill>
        <patternFill>
          <bgColor rgb="FFE8F2A1"/>
        </patternFill>
      </fill>
    </dxf>
    <dxf>
      <font>
        <name val="Arial"/>
        <family val="2"/>
        <color rgb="FFFF0000"/>
        <sz val="12"/>
      </font>
      <fill>
        <patternFill>
          <bgColor rgb="FFF6F9D4"/>
        </patternFill>
      </fill>
    </dxf>
    <dxf>
      <font>
        <name val="Arial"/>
        <family val="2"/>
        <color rgb="FFFF0000"/>
        <sz val="12"/>
      </font>
      <fill>
        <patternFill>
          <bgColor rgb="FFCCCCCC"/>
        </patternFill>
      </fill>
    </dxf>
    <dxf>
      <font>
        <name val="Arial"/>
        <family val="2"/>
        <color rgb="FFFF0000"/>
        <sz val="12"/>
      </font>
      <fill>
        <patternFill>
          <bgColor rgb="FFDDDDDD"/>
        </patternFill>
      </fill>
    </dxf>
    <dxf>
      <font>
        <name val="Arial"/>
        <family val="2"/>
        <color rgb="FFFF0000"/>
        <sz val="12"/>
      </font>
      <fill>
        <patternFill>
          <bgColor rgb="FFFFDE59"/>
        </patternFill>
      </fill>
    </dxf>
    <dxf>
      <font>
        <name val="Arial"/>
        <family val="2"/>
        <color rgb="FFFF0000"/>
        <sz val="12"/>
      </font>
      <fill>
        <patternFill>
          <bgColor rgb="FFFFE994"/>
        </patternFill>
      </fill>
    </dxf>
    <dxf>
      <fill>
        <patternFill patternType="solid">
          <fgColor rgb="00FFFFFF"/>
        </patternFill>
      </fill>
    </dxf>
  </dxfs>
  <colors>
    <indexedColors>
      <rgbColor rgb="FF000000"/>
      <rgbColor rgb="FFFFFFFF"/>
      <rgbColor rgb="FFFF0000"/>
      <rgbColor rgb="FF00FF00"/>
      <rgbColor rgb="FF0000FF"/>
      <rgbColor rgb="FFFFFF38"/>
      <rgbColor rgb="FFFF00FF"/>
      <rgbColor rgb="FF00FFFF"/>
      <rgbColor rgb="FFDC1E00"/>
      <rgbColor rgb="FF00A933"/>
      <rgbColor rgb="FF000080"/>
      <rgbColor rgb="FF808000"/>
      <rgbColor rgb="FF800080"/>
      <rgbColor rgb="FF008080"/>
      <rgbColor rgb="FFCCCCCC"/>
      <rgbColor rgb="FF808080"/>
      <rgbColor rgb="FF9999FF"/>
      <rgbColor rgb="FF8D1D75"/>
      <rgbColor rgb="FFF6F9D4"/>
      <rgbColor rgb="FFE6E6FF"/>
      <rgbColor rgb="FF660066"/>
      <rgbColor rgb="FFFF972F"/>
      <rgbColor rgb="FF0066CC"/>
      <rgbColor rgb="FFDDDDDD"/>
      <rgbColor rgb="FF000080"/>
      <rgbColor rgb="FFFF00FF"/>
      <rgbColor rgb="FFFFDE59"/>
      <rgbColor rgb="FF00FFFF"/>
      <rgbColor rgb="FF800080"/>
      <rgbColor rgb="FF800000"/>
      <rgbColor rgb="FF008080"/>
      <rgbColor rgb="FF0000FF"/>
      <rgbColor rgb="FF00CCFF"/>
      <rgbColor rgb="FFCCFFFF"/>
      <rgbColor rgb="FFCCFFCC"/>
      <rgbColor rgb="FFE8F2A1"/>
      <rgbColor rgb="FF99CCFF"/>
      <rgbColor rgb="FFFF99CC"/>
      <rgbColor rgb="FFCC99FF"/>
      <rgbColor rgb="FFFFE994"/>
      <rgbColor rgb="FF3465A4"/>
      <rgbColor rgb="FF33CCCC"/>
      <rgbColor rgb="FF99CC00"/>
      <rgbColor rgb="FFFFD428"/>
      <rgbColor rgb="FFFF860D"/>
      <rgbColor rgb="FFFF3838"/>
      <rgbColor rgb="FF5983B0"/>
      <rgbColor rgb="FF969696"/>
      <rgbColor rgb="FF003366"/>
      <rgbColor rgb="FF3FAF46"/>
      <rgbColor rgb="FF003300"/>
      <rgbColor rgb="FF333300"/>
      <rgbColor rgb="FFC9211E"/>
      <rgbColor rgb="FFDC2300"/>
      <rgbColor rgb="FF35526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3.xml.rels><?xml version="1.0" encoding="UTF-8"?>
<Relationships xmlns="http://schemas.openxmlformats.org/package/2006/relationships"><Relationship Id="rId1" Type="http://schemas.openxmlformats.org/officeDocument/2006/relationships/image" Target="../media/image2.png"/>
</Relationships>
</file>

<file path=xl/drawings/_rels/drawing4.xml.rels><?xml version="1.0" encoding="UTF-8"?>
<Relationships xmlns="http://schemas.openxmlformats.org/package/2006/relationships"><Relationship Id="rId1" Type="http://schemas.openxmlformats.org/officeDocument/2006/relationships/image" Target="../media/image3.png"/>
</Relationships>
</file>

<file path=xl/drawings/_rels/drawing5.xml.rels><?xml version="1.0" encoding="UTF-8"?>
<Relationships xmlns="http://schemas.openxmlformats.org/package/2006/relationships"><Relationship Id="rId1"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xdr:col>
      <xdr:colOff>881280</xdr:colOff>
      <xdr:row>0</xdr:row>
      <xdr:rowOff>6840</xdr:rowOff>
    </xdr:from>
    <xdr:to>
      <xdr:col>4</xdr:col>
      <xdr:colOff>194040</xdr:colOff>
      <xdr:row>0</xdr:row>
      <xdr:rowOff>725760</xdr:rowOff>
    </xdr:to>
    <xdr:pic>
      <xdr:nvPicPr>
        <xdr:cNvPr id="0" name="Image 1" descr=""/>
        <xdr:cNvPicPr/>
      </xdr:nvPicPr>
      <xdr:blipFill>
        <a:blip r:embed="rId1"/>
        <a:stretch/>
      </xdr:blipFill>
      <xdr:spPr>
        <a:xfrm>
          <a:off x="3524040" y="6840"/>
          <a:ext cx="2195640" cy="7189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0</xdr:colOff>
      <xdr:row>0</xdr:row>
      <xdr:rowOff>0</xdr:rowOff>
    </xdr:from>
    <xdr:to>
      <xdr:col>0</xdr:col>
      <xdr:colOff>2193120</xdr:colOff>
      <xdr:row>0</xdr:row>
      <xdr:rowOff>718920</xdr:rowOff>
    </xdr:to>
    <xdr:pic>
      <xdr:nvPicPr>
        <xdr:cNvPr id="1" name="Image 1" descr=""/>
        <xdr:cNvPicPr/>
      </xdr:nvPicPr>
      <xdr:blipFill>
        <a:blip r:embed="rId1"/>
        <a:stretch/>
      </xdr:blipFill>
      <xdr:spPr>
        <a:xfrm>
          <a:off x="0" y="0"/>
          <a:ext cx="2193120" cy="71892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164520</xdr:colOff>
      <xdr:row>0</xdr:row>
      <xdr:rowOff>21600</xdr:rowOff>
    </xdr:from>
    <xdr:to>
      <xdr:col>1</xdr:col>
      <xdr:colOff>377640</xdr:colOff>
      <xdr:row>1</xdr:row>
      <xdr:rowOff>9720</xdr:rowOff>
    </xdr:to>
    <xdr:pic>
      <xdr:nvPicPr>
        <xdr:cNvPr id="2" name="Image 1" descr=""/>
        <xdr:cNvPicPr/>
      </xdr:nvPicPr>
      <xdr:blipFill>
        <a:blip r:embed="rId1"/>
        <a:stretch/>
      </xdr:blipFill>
      <xdr:spPr>
        <a:xfrm>
          <a:off x="164520" y="21600"/>
          <a:ext cx="2195640" cy="71892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absolute">
    <xdr:from>
      <xdr:col>2</xdr:col>
      <xdr:colOff>310680</xdr:colOff>
      <xdr:row>0</xdr:row>
      <xdr:rowOff>0</xdr:rowOff>
    </xdr:from>
    <xdr:to>
      <xdr:col>3</xdr:col>
      <xdr:colOff>1059120</xdr:colOff>
      <xdr:row>4</xdr:row>
      <xdr:rowOff>68760</xdr:rowOff>
    </xdr:to>
    <xdr:pic>
      <xdr:nvPicPr>
        <xdr:cNvPr id="3" name="Image 1" descr=""/>
        <xdr:cNvPicPr/>
      </xdr:nvPicPr>
      <xdr:blipFill>
        <a:blip r:embed="rId1"/>
        <a:stretch/>
      </xdr:blipFill>
      <xdr:spPr>
        <a:xfrm>
          <a:off x="3193560" y="0"/>
          <a:ext cx="2189880" cy="71892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mailto:sandra.prune@chu-demo.fr" TargetMode="External"/><Relationship Id="rId2" Type="http://schemas.openxmlformats.org/officeDocument/2006/relationships/hyperlink" Target="mailto:elise.rose@chu-demo.fr" TargetMode="External"/><Relationship Id="rId3"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48576"/>
  <sheetViews>
    <sheetView showFormulas="false" showGridLines="true" showRowColHeaders="true" showZeros="true" rightToLeft="false" tabSelected="true" showOutlineSymbols="true" defaultGridColor="true" view="normal" topLeftCell="A1" colorId="64" zoomScale="60" zoomScaleNormal="60" zoomScalePageLayoutView="100" workbookViewId="0">
      <selection pane="topLeft" activeCell="G12" activeCellId="0" sqref="G12"/>
    </sheetView>
  </sheetViews>
  <sheetFormatPr defaultColWidth="11.54296875" defaultRowHeight="15" zeroHeight="true" outlineLevelRow="0" outlineLevelCol="0"/>
  <cols>
    <col collapsed="false" customWidth="true" hidden="false" outlineLevel="0" max="1" min="1" style="1" width="17.03"/>
    <col collapsed="false" customWidth="true" hidden="false" outlineLevel="0" max="7" min="2" style="1" width="20.43"/>
    <col collapsed="false" customWidth="false" hidden="true" outlineLevel="0" max="1022" min="8" style="1" width="11.53"/>
    <col collapsed="false" customWidth="false" hidden="true" outlineLevel="0" max="1024" min="1023" style="2" width="11.53"/>
  </cols>
  <sheetData>
    <row r="1" customFormat="false" ht="57.85" hidden="false" customHeight="true" outlineLevel="0" collapsed="false">
      <c r="B1" s="3"/>
      <c r="C1" s="3"/>
      <c r="D1" s="3"/>
      <c r="E1" s="3"/>
      <c r="F1" s="3"/>
    </row>
    <row r="2" customFormat="false" ht="15" hidden="false" customHeight="false" outlineLevel="0" collapsed="false">
      <c r="B2" s="2"/>
      <c r="C2" s="2"/>
      <c r="D2" s="2"/>
      <c r="E2" s="2"/>
      <c r="F2" s="4"/>
      <c r="G2" s="4"/>
    </row>
    <row r="3" customFormat="false" ht="15" hidden="false" customHeight="true" outlineLevel="0" collapsed="false">
      <c r="A3" s="2"/>
      <c r="B3" s="5" t="s">
        <v>0</v>
      </c>
      <c r="C3" s="5"/>
      <c r="D3" s="5"/>
      <c r="E3" s="5"/>
      <c r="F3" s="5"/>
      <c r="G3" s="2"/>
      <c r="M3" s="6"/>
    </row>
    <row r="4" customFormat="false" ht="15" hidden="false" customHeight="false" outlineLevel="0" collapsed="false">
      <c r="A4" s="2"/>
      <c r="B4" s="5"/>
      <c r="C4" s="5"/>
      <c r="D4" s="5"/>
      <c r="E4" s="5"/>
      <c r="F4" s="5"/>
      <c r="G4" s="2"/>
      <c r="M4" s="6"/>
    </row>
    <row r="5" customFormat="false" ht="15" hidden="false" customHeight="false" outlineLevel="0" collapsed="false">
      <c r="A5" s="2"/>
      <c r="B5" s="5"/>
      <c r="C5" s="5"/>
      <c r="D5" s="5"/>
      <c r="E5" s="5"/>
      <c r="F5" s="5"/>
      <c r="G5" s="2"/>
      <c r="M5" s="6"/>
    </row>
    <row r="6" customFormat="false" ht="15" hidden="false" customHeight="false" outlineLevel="0" collapsed="false">
      <c r="A6" s="2"/>
      <c r="B6" s="5"/>
      <c r="C6" s="5"/>
      <c r="D6" s="5"/>
      <c r="E6" s="5"/>
      <c r="F6" s="5"/>
      <c r="G6" s="2"/>
      <c r="M6" s="6"/>
    </row>
    <row r="7" customFormat="false" ht="15" hidden="false" customHeight="false" outlineLevel="0" collapsed="false">
      <c r="A7" s="2"/>
      <c r="B7" s="2"/>
      <c r="C7" s="2"/>
      <c r="D7" s="2"/>
      <c r="E7" s="2"/>
      <c r="F7" s="2"/>
      <c r="G7" s="2"/>
      <c r="M7" s="6"/>
    </row>
    <row r="8" customFormat="false" ht="15" hidden="false" customHeight="false" outlineLevel="0" collapsed="false"/>
    <row r="9" customFormat="false" ht="15" hidden="false" customHeight="false" outlineLevel="0" collapsed="false">
      <c r="B9" s="7" t="s">
        <v>1</v>
      </c>
      <c r="C9" s="7"/>
      <c r="D9" s="7"/>
      <c r="E9" s="7"/>
      <c r="F9" s="7"/>
    </row>
    <row r="10" customFormat="false" ht="15" hidden="false" customHeight="false" outlineLevel="0" collapsed="false">
      <c r="B10" s="8" t="s">
        <v>2</v>
      </c>
      <c r="C10" s="8"/>
      <c r="D10" s="8"/>
      <c r="E10" s="8"/>
      <c r="F10" s="8"/>
      <c r="I10" s="9"/>
    </row>
    <row r="11" customFormat="false" ht="15" hidden="false" customHeight="false" outlineLevel="0" collapsed="false">
      <c r="B11" s="10"/>
      <c r="C11" s="10"/>
      <c r="D11" s="10"/>
      <c r="E11" s="10"/>
      <c r="F11" s="10"/>
    </row>
    <row r="12" customFormat="false" ht="15" hidden="false" customHeight="false" outlineLevel="0" collapsed="false">
      <c r="B12" s="11" t="s">
        <v>3</v>
      </c>
      <c r="C12" s="11"/>
      <c r="D12" s="11"/>
      <c r="E12" s="11"/>
      <c r="F12" s="11"/>
    </row>
    <row r="13" customFormat="false" ht="15" hidden="false" customHeight="false" outlineLevel="0" collapsed="false">
      <c r="B13" s="12"/>
      <c r="C13" s="12"/>
      <c r="D13" s="12"/>
      <c r="E13" s="12"/>
      <c r="F13" s="12"/>
    </row>
    <row r="14" customFormat="false" ht="15" hidden="false" customHeight="false" outlineLevel="0" collapsed="false"/>
    <row r="15" customFormat="false" ht="15" hidden="false" customHeight="false" outlineLevel="0" collapsed="false">
      <c r="B15" s="7" t="s">
        <v>4</v>
      </c>
      <c r="C15" s="7"/>
      <c r="D15" s="7"/>
      <c r="E15" s="7"/>
      <c r="F15" s="7"/>
    </row>
    <row r="16" customFormat="false" ht="15" hidden="false" customHeight="false" outlineLevel="0" collapsed="false">
      <c r="B16" s="8" t="s">
        <v>5</v>
      </c>
      <c r="C16" s="8"/>
      <c r="D16" s="8"/>
      <c r="E16" s="8"/>
      <c r="F16" s="8"/>
    </row>
    <row r="17" customFormat="false" ht="15" hidden="false" customHeight="false" outlineLevel="0" collapsed="false">
      <c r="B17" s="10"/>
      <c r="C17" s="10"/>
      <c r="D17" s="10"/>
      <c r="E17" s="10"/>
      <c r="F17" s="10"/>
    </row>
    <row r="18" customFormat="false" ht="15" hidden="false" customHeight="false" outlineLevel="0" collapsed="false">
      <c r="B18" s="8" t="s">
        <v>6</v>
      </c>
      <c r="C18" s="8"/>
      <c r="D18" s="8"/>
      <c r="E18" s="8"/>
      <c r="F18" s="8"/>
    </row>
    <row r="19" customFormat="false" ht="15" hidden="false" customHeight="false" outlineLevel="0" collapsed="false">
      <c r="B19" s="12" t="s">
        <v>7</v>
      </c>
      <c r="C19" s="12"/>
      <c r="D19" s="12"/>
      <c r="E19" s="12"/>
      <c r="F19" s="12"/>
    </row>
    <row r="20" customFormat="false" ht="15" hidden="false" customHeight="false" outlineLevel="0" collapsed="false">
      <c r="F20" s="13"/>
    </row>
    <row r="21" customFormat="false" ht="15" hidden="false" customHeight="false" outlineLevel="0" collapsed="false">
      <c r="B21" s="7" t="s">
        <v>8</v>
      </c>
      <c r="C21" s="7"/>
      <c r="D21" s="7"/>
      <c r="E21" s="7"/>
      <c r="F21" s="7"/>
    </row>
    <row r="22" customFormat="false" ht="15" hidden="false" customHeight="false" outlineLevel="0" collapsed="false">
      <c r="B22" s="14" t="s">
        <v>9</v>
      </c>
      <c r="C22" s="15" t="s">
        <v>10</v>
      </c>
      <c r="D22" s="15" t="s">
        <v>11</v>
      </c>
      <c r="E22" s="15" t="s">
        <v>12</v>
      </c>
      <c r="F22" s="16" t="s">
        <v>13</v>
      </c>
    </row>
    <row r="23" customFormat="false" ht="15" hidden="false" customHeight="false" outlineLevel="0" collapsed="false">
      <c r="B23" s="11" t="s">
        <v>14</v>
      </c>
      <c r="C23" s="11"/>
      <c r="D23" s="11"/>
      <c r="E23" s="11"/>
      <c r="F23" s="11"/>
    </row>
    <row r="24" customFormat="false" ht="15" hidden="false" customHeight="false" outlineLevel="0" collapsed="false">
      <c r="B24" s="17"/>
      <c r="C24" s="18"/>
      <c r="D24" s="18"/>
      <c r="E24" s="18"/>
      <c r="F24" s="19" t="s">
        <v>7</v>
      </c>
    </row>
    <row r="25" customFormat="false" ht="15" hidden="false" customHeight="false" outlineLevel="0" collapsed="false">
      <c r="B25" s="11" t="s">
        <v>15</v>
      </c>
      <c r="C25" s="11"/>
      <c r="D25" s="11"/>
      <c r="E25" s="11"/>
      <c r="F25" s="11"/>
    </row>
    <row r="26" customFormat="false" ht="15" hidden="false" customHeight="false" outlineLevel="0" collapsed="false">
      <c r="B26" s="20"/>
      <c r="C26" s="21"/>
      <c r="D26" s="22"/>
      <c r="E26" s="21"/>
      <c r="F26" s="19" t="s">
        <v>7</v>
      </c>
    </row>
    <row r="27" customFormat="false" ht="15" hidden="false" customHeight="false" outlineLevel="0" collapsed="false">
      <c r="B27" s="11" t="s">
        <v>16</v>
      </c>
      <c r="C27" s="11"/>
      <c r="D27" s="11"/>
      <c r="E27" s="11"/>
      <c r="F27" s="11"/>
    </row>
    <row r="28" customFormat="false" ht="15" hidden="false" customHeight="false" outlineLevel="0" collapsed="false">
      <c r="B28" s="23"/>
      <c r="C28" s="24"/>
      <c r="D28" s="25"/>
      <c r="E28" s="24"/>
      <c r="F28" s="26" t="s">
        <v>7</v>
      </c>
    </row>
    <row r="29" customFormat="false" ht="15" hidden="false" customHeight="false" outlineLevel="0" collapsed="false"/>
    <row r="30" customFormat="false" ht="15" hidden="false" customHeight="false" outlineLevel="0" collapsed="false">
      <c r="B30" s="7" t="s">
        <v>17</v>
      </c>
      <c r="C30" s="7"/>
      <c r="D30" s="7"/>
      <c r="E30" s="7"/>
      <c r="F30" s="7"/>
    </row>
    <row r="31" customFormat="false" ht="15" hidden="false" customHeight="false" outlineLevel="0" collapsed="false">
      <c r="B31" s="27" t="s">
        <v>18</v>
      </c>
      <c r="C31" s="27"/>
      <c r="D31" s="27"/>
      <c r="E31" s="27"/>
      <c r="F31" s="27"/>
    </row>
    <row r="32" customFormat="false" ht="15" hidden="false" customHeight="false" outlineLevel="0" collapsed="false">
      <c r="B32" s="11" t="s">
        <v>19</v>
      </c>
      <c r="C32" s="11"/>
      <c r="D32" s="11"/>
      <c r="E32" s="11"/>
      <c r="F32" s="11"/>
    </row>
    <row r="33" customFormat="false" ht="15" hidden="false" customHeight="false" outlineLevel="0" collapsed="false">
      <c r="B33" s="28"/>
      <c r="C33" s="28"/>
      <c r="D33" s="28"/>
      <c r="E33" s="28"/>
      <c r="F33" s="28"/>
    </row>
    <row r="34" customFormat="false" ht="15" hidden="false" customHeight="false" outlineLevel="0" collapsed="false">
      <c r="B34" s="11" t="s">
        <v>20</v>
      </c>
      <c r="C34" s="11"/>
      <c r="D34" s="11"/>
      <c r="E34" s="11"/>
      <c r="F34" s="11"/>
    </row>
    <row r="35" customFormat="false" ht="15" hidden="false" customHeight="false" outlineLevel="0" collapsed="false">
      <c r="B35" s="29"/>
      <c r="C35" s="29"/>
      <c r="D35" s="29"/>
      <c r="E35" s="29"/>
      <c r="F35" s="29"/>
    </row>
    <row r="36" customFormat="false" ht="15" hidden="false" customHeight="false" outlineLevel="0" collapsed="false"/>
    <row r="37" customFormat="false" ht="15" hidden="false" customHeight="false" outlineLevel="0" collapsed="false">
      <c r="B37" s="7" t="s">
        <v>21</v>
      </c>
      <c r="C37" s="7"/>
      <c r="D37" s="7"/>
      <c r="E37" s="7"/>
      <c r="F37" s="7"/>
    </row>
    <row r="38" customFormat="false" ht="15" hidden="false" customHeight="false" outlineLevel="0" collapsed="false">
      <c r="B38" s="8" t="s">
        <v>22</v>
      </c>
      <c r="C38" s="8"/>
      <c r="D38" s="8"/>
      <c r="E38" s="8"/>
      <c r="F38" s="8"/>
    </row>
    <row r="39" customFormat="false" ht="15" hidden="false" customHeight="false" outlineLevel="0" collapsed="false">
      <c r="B39" s="30" t="s">
        <v>7</v>
      </c>
      <c r="C39" s="30"/>
      <c r="D39" s="30"/>
      <c r="E39" s="30"/>
      <c r="F39" s="30"/>
    </row>
    <row r="40" customFormat="false" ht="15" hidden="false" customHeight="false" outlineLevel="0" collapsed="false">
      <c r="B40" s="11" t="s">
        <v>23</v>
      </c>
      <c r="C40" s="11"/>
      <c r="D40" s="11"/>
      <c r="E40" s="11"/>
      <c r="F40" s="11"/>
    </row>
    <row r="41" customFormat="false" ht="15" hidden="false" customHeight="false" outlineLevel="0" collapsed="false">
      <c r="B41" s="30" t="s">
        <v>7</v>
      </c>
      <c r="C41" s="30"/>
      <c r="D41" s="30"/>
      <c r="E41" s="30"/>
      <c r="F41" s="30"/>
    </row>
    <row r="42" customFormat="false" ht="15" hidden="false" customHeight="false" outlineLevel="0" collapsed="false">
      <c r="B42" s="11" t="s">
        <v>24</v>
      </c>
      <c r="C42" s="11"/>
      <c r="D42" s="11"/>
      <c r="E42" s="11"/>
      <c r="F42" s="11"/>
    </row>
    <row r="43" customFormat="false" ht="15" hidden="false" customHeight="false" outlineLevel="0" collapsed="false">
      <c r="B43" s="31" t="n">
        <f aca="false">VLOOKUP(B41,type_zones,2,FALSE())</f>
        <v>0</v>
      </c>
      <c r="C43" s="31"/>
      <c r="D43" s="31"/>
      <c r="E43" s="31"/>
      <c r="F43" s="31"/>
    </row>
    <row r="44" customFormat="false" ht="15" hidden="false" customHeight="false" outlineLevel="0" collapsed="false">
      <c r="B44" s="11" t="str">
        <f aca="false">IF(LEFT(B45,1) = "U", "Fuseau Horaire", IF(OR(LEFT(B45, 1) = "A", LEFT(B45, 1) = "B", LEFT(B45, 1) = "C") = TRUE(), "Zone de Vacances", ""))</f>
        <v/>
      </c>
      <c r="C44" s="11"/>
      <c r="D44" s="11"/>
      <c r="E44" s="11"/>
      <c r="F44" s="11"/>
    </row>
    <row r="45" customFormat="false" ht="15" hidden="false" customHeight="false" outlineLevel="0" collapsed="false">
      <c r="B45" s="32" t="n">
        <f aca="false">VLOOKUP(B41,type_zones,3,FALSE())</f>
        <v>0</v>
      </c>
      <c r="C45" s="32"/>
      <c r="D45" s="32"/>
      <c r="E45" s="32"/>
      <c r="F45" s="32"/>
      <c r="G45" s="2"/>
    </row>
    <row r="46" customFormat="false" ht="15" hidden="false" customHeight="false" outlineLevel="0" collapsed="false"/>
    <row r="47" customFormat="false" ht="15" hidden="false" customHeight="false" outlineLevel="0" collapsed="false">
      <c r="F47" s="33" t="str">
        <f aca="false">sudoMod!E6</f>
        <v>r23s47v1</v>
      </c>
    </row>
    <row r="48" customFormat="false" ht="15" hidden="false" customHeight="false" outlineLevel="0" collapsed="false"/>
    <row r="1048570" customFormat="false" ht="15" hidden="false" customHeight="false" outlineLevel="0" collapsed="false"/>
    <row r="1048571" customFormat="false" ht="15" hidden="false" customHeight="false" outlineLevel="0" collapsed="false"/>
    <row r="1048572" customFormat="false" ht="15" hidden="false" customHeight="false" outlineLevel="0" collapsed="false"/>
    <row r="1048573" customFormat="false" ht="15" hidden="false" customHeight="false" outlineLevel="0" collapsed="false"/>
    <row r="1048574" customFormat="false" ht="15" hidden="false" customHeight="false" outlineLevel="0" collapsed="false"/>
    <row r="1048575" customFormat="false" ht="15" hidden="false" customHeight="false" outlineLevel="0" collapsed="false"/>
    <row r="1048576" customFormat="false" ht="15" hidden="false" customHeight="false" outlineLevel="0" collapsed="false"/>
  </sheetData>
  <mergeCells count="31">
    <mergeCell ref="B1:F1"/>
    <mergeCell ref="B3:F6"/>
    <mergeCell ref="B9:F9"/>
    <mergeCell ref="B10:F10"/>
    <mergeCell ref="B11:F11"/>
    <mergeCell ref="B12:F12"/>
    <mergeCell ref="B13:F13"/>
    <mergeCell ref="B15:F15"/>
    <mergeCell ref="B16:F16"/>
    <mergeCell ref="B17:F17"/>
    <mergeCell ref="B18:F18"/>
    <mergeCell ref="B19:F19"/>
    <mergeCell ref="B21:F21"/>
    <mergeCell ref="B23:F23"/>
    <mergeCell ref="B25:F25"/>
    <mergeCell ref="B27:F27"/>
    <mergeCell ref="B30:F30"/>
    <mergeCell ref="B31:F31"/>
    <mergeCell ref="B32:F32"/>
    <mergeCell ref="B33:F33"/>
    <mergeCell ref="B34:F34"/>
    <mergeCell ref="B35:F35"/>
    <mergeCell ref="B37:F37"/>
    <mergeCell ref="B38:F38"/>
    <mergeCell ref="B39:F39"/>
    <mergeCell ref="B40:F40"/>
    <mergeCell ref="B41:F41"/>
    <mergeCell ref="B42:F42"/>
    <mergeCell ref="B43:F43"/>
    <mergeCell ref="B44:F44"/>
    <mergeCell ref="B45:F45"/>
  </mergeCells>
  <dataValidations count="8">
    <dataValidation allowBlank="true" errorStyle="stop" operator="equal" showDropDown="false" showErrorMessage="true" showInputMessage="false" sqref="B13" type="list">
      <formula1>type_struct</formula1>
      <formula2>0</formula2>
    </dataValidation>
    <dataValidation allowBlank="true" errorStyle="stop" operator="equal" showDropDown="false" showErrorMessage="true" showInputMessage="false" sqref="B19" type="list">
      <formula1>IF(B20 = "Choisissez ↓", "Choisissez ↓",INDIRECT(SUBSTITUTE(B20, "ô", "o")))</formula1>
      <formula2>0</formula2>
    </dataValidation>
    <dataValidation allowBlank="true" errorStyle="stop" operator="equal" showDropDown="false" showErrorMessage="true" showInputMessage="false" sqref="F24" type="list">
      <formula1>type_administrateur</formula1>
      <formula2>0</formula2>
    </dataValidation>
    <dataValidation allowBlank="true" errorStyle="stop" operator="equal" showDropDown="false" showErrorMessage="true" showInputMessage="false" sqref="F26" type="list">
      <formula1>type_administrateur</formula1>
      <formula2>0</formula2>
    </dataValidation>
    <dataValidation allowBlank="true" errorStyle="stop" operator="equal" showDropDown="false" showErrorMessage="true" showInputMessage="false" sqref="F28" type="list">
      <formula1>type_administrateur</formula1>
      <formula2>0</formula2>
    </dataValidation>
    <dataValidation allowBlank="true" errorStyle="stop" operator="greaterThan" showDropDown="false" showErrorMessage="true" showInputMessage="false" sqref="B33 B35" type="date">
      <formula1>36525</formula1>
      <formula2>0</formula2>
    </dataValidation>
    <dataValidation allowBlank="true" errorStyle="stop" operator="equal" showDropDown="false" showErrorMessage="true" showInputMessage="false" sqref="B39" type="list">
      <formula1>type_calendriers</formula1>
      <formula2>0</formula2>
    </dataValidation>
    <dataValidation allowBlank="true" errorStyle="stop" operator="equal" showDropDown="false" showErrorMessage="true" showInputMessage="false" sqref="B41" type="list">
      <formula1>num_dep</formula1>
      <formula2>0</formula2>
    </dataValidation>
  </dataValidation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226"/>
  <sheetViews>
    <sheetView showFormulas="false" showGridLines="true" showRowColHeaders="true" showZeros="true" rightToLeft="false" tabSelected="false" showOutlineSymbols="true" defaultGridColor="true" view="normal" topLeftCell="K1" colorId="64" zoomScale="60" zoomScaleNormal="60" zoomScalePageLayoutView="100" workbookViewId="0">
      <pane xSplit="0" ySplit="1" topLeftCell="A2" activePane="bottomLeft" state="frozen"/>
      <selection pane="topLeft" activeCell="K1" activeCellId="0" sqref="K1"/>
      <selection pane="bottomLeft" activeCell="H8" activeCellId="0" sqref="H8"/>
    </sheetView>
  </sheetViews>
  <sheetFormatPr defaultColWidth="11.54296875" defaultRowHeight="15" zeroHeight="false" outlineLevelRow="0" outlineLevelCol="0"/>
  <cols>
    <col collapsed="false" customWidth="true" hidden="false" outlineLevel="0" max="1" min="1" style="34" width="41.73"/>
    <col collapsed="false" customWidth="false" hidden="false" outlineLevel="0" max="3" min="2" style="1" width="11.53"/>
    <col collapsed="false" customWidth="true" hidden="false" outlineLevel="0" max="4" min="4" style="1" width="21.02"/>
    <col collapsed="false" customWidth="true" hidden="false" outlineLevel="0" max="5" min="5" style="1" width="18.09"/>
    <col collapsed="false" customWidth="true" hidden="false" outlineLevel="0" max="6" min="6" style="1" width="31.42"/>
    <col collapsed="false" customWidth="true" hidden="false" outlineLevel="0" max="7" min="7" style="1" width="24.11"/>
    <col collapsed="false" customWidth="true" hidden="false" outlineLevel="0" max="8" min="8" style="1" width="35.29"/>
    <col collapsed="false" customWidth="true" hidden="false" outlineLevel="0" max="9" min="9" style="1" width="25.7"/>
    <col collapsed="false" customWidth="true" hidden="false" outlineLevel="0" max="10" min="10" style="1" width="44.73"/>
    <col collapsed="false" customWidth="true" hidden="false" outlineLevel="0" max="11" min="11" style="1" width="47.7"/>
    <col collapsed="false" customWidth="false" hidden="true" outlineLevel="0" max="1022" min="12" style="1" width="11.53"/>
    <col collapsed="false" customWidth="false" hidden="true" outlineLevel="0" max="1023" min="1023" style="2" width="11.53"/>
  </cols>
  <sheetData>
    <row r="1" customFormat="false" ht="15" hidden="false" customHeight="false" outlineLevel="0" collapsed="false">
      <c r="A1" s="35" t="s">
        <v>9</v>
      </c>
      <c r="B1" s="35" t="s">
        <v>11</v>
      </c>
      <c r="C1" s="35" t="s">
        <v>12</v>
      </c>
      <c r="D1" s="35" t="s">
        <v>25</v>
      </c>
      <c r="E1" s="35" t="s">
        <v>26</v>
      </c>
      <c r="F1" s="35" t="s">
        <v>27</v>
      </c>
      <c r="G1" s="36" t="s">
        <v>28</v>
      </c>
      <c r="H1" s="36" t="s">
        <v>29</v>
      </c>
      <c r="I1" s="35" t="s">
        <v>30</v>
      </c>
      <c r="J1" s="35" t="s">
        <v>31</v>
      </c>
      <c r="K1" s="35" t="s">
        <v>32</v>
      </c>
    </row>
    <row r="2" customFormat="false" ht="15" hidden="false" customHeight="false" outlineLevel="0" collapsed="false">
      <c r="A2" s="37" t="s">
        <v>33</v>
      </c>
      <c r="B2" s="37"/>
      <c r="C2" s="37"/>
      <c r="D2" s="37"/>
      <c r="E2" s="37"/>
      <c r="F2" s="37"/>
      <c r="G2" s="37"/>
      <c r="H2" s="37"/>
      <c r="I2" s="37"/>
      <c r="J2" s="37"/>
      <c r="K2" s="37"/>
      <c r="M2" s="2"/>
      <c r="N2" s="2"/>
      <c r="O2" s="2"/>
      <c r="P2" s="2"/>
      <c r="Q2" s="2"/>
    </row>
    <row r="3" customFormat="false" ht="15" hidden="false" customHeight="false" outlineLevel="0" collapsed="false">
      <c r="A3" s="38" t="s">
        <v>34</v>
      </c>
      <c r="B3" s="38" t="s">
        <v>35</v>
      </c>
      <c r="C3" s="38" t="s">
        <v>36</v>
      </c>
      <c r="D3" s="39" t="s">
        <v>7</v>
      </c>
      <c r="E3" s="39" t="s">
        <v>7</v>
      </c>
      <c r="F3" s="40" t="str">
        <f aca="false">IF(AND(A3 = "", B3 = "", C3 = ""), "", IF(answer_service_type = "Choisissez ↓", "", VLOOKUP(answer_service_type,type_heures,2,FALSE())))</f>
        <v/>
      </c>
      <c r="G3" s="39" t="n">
        <v>100</v>
      </c>
      <c r="H3" s="41" t="str">
        <f aca="false">IF(AND(A3 = "", B3 = "", C3 = ""), "", IF(answer_service_type = "Choisissez ↓", "",VLOOKUP(answer_service_type,type_heures,3,FALSE())))</f>
        <v/>
      </c>
      <c r="I3" s="40" t="str">
        <f aca="false">IF(H3 = "", "",IF( F3*G3*H3/10000 = 0, "", F3*G3*H3/10000))</f>
        <v/>
      </c>
      <c r="J3" s="38" t="s">
        <v>37</v>
      </c>
      <c r="K3" s="38" t="s">
        <v>38</v>
      </c>
      <c r="M3" s="2"/>
      <c r="N3" s="2"/>
      <c r="O3" s="2"/>
      <c r="P3" s="2"/>
      <c r="Q3" s="2"/>
    </row>
    <row r="4" customFormat="false" ht="15" hidden="false" customHeight="false" outlineLevel="0" collapsed="false">
      <c r="A4" s="38" t="s">
        <v>39</v>
      </c>
      <c r="B4" s="38" t="s">
        <v>40</v>
      </c>
      <c r="C4" s="38" t="s">
        <v>41</v>
      </c>
      <c r="D4" s="39" t="s">
        <v>7</v>
      </c>
      <c r="E4" s="39" t="s">
        <v>7</v>
      </c>
      <c r="F4" s="40" t="str">
        <f aca="false">IF(AND(A4 = "", B4 = "", C4 = ""), "", IF(answer_service_type = "Choisissez ↓", "", VLOOKUP(answer_service_type,type_heures,2,FALSE())))</f>
        <v/>
      </c>
      <c r="G4" s="39" t="n">
        <v>60</v>
      </c>
      <c r="H4" s="41" t="str">
        <f aca="false">IF(AND(A4 = "", B4 = "", C4 = ""), "", IF(answer_service_type = "Choisissez ↓", "",VLOOKUP(answer_service_type,type_heures,3,FALSE())))</f>
        <v/>
      </c>
      <c r="I4" s="40" t="str">
        <f aca="false">IF(H4 = "", "",IF( F4*G4*H4/10000 = 0, "", F4*G4*H4/10000))</f>
        <v/>
      </c>
      <c r="J4" s="38" t="s">
        <v>42</v>
      </c>
      <c r="K4" s="38"/>
      <c r="M4" s="2"/>
      <c r="N4" s="2"/>
      <c r="O4" s="2"/>
      <c r="P4" s="2"/>
      <c r="Q4" s="2"/>
    </row>
    <row r="5" customFormat="false" ht="15" hidden="false" customHeight="false" outlineLevel="0" collapsed="false">
      <c r="A5" s="38"/>
      <c r="B5" s="38"/>
      <c r="C5" s="38"/>
      <c r="D5" s="39"/>
      <c r="E5" s="39"/>
      <c r="F5" s="40" t="str">
        <f aca="false">IF(AND(A5 = "", B5 = "", C5 = ""), "", IF(answer_service_type = "Choisissez ↓", "", VLOOKUP(answer_service_type,type_heures,2,FALSE())))</f>
        <v/>
      </c>
      <c r="G5" s="42"/>
      <c r="H5" s="41" t="str">
        <f aca="false">IF(AND(A5 = "", B5 = "", C5 = ""), "", IF(answer_service_type = "Choisissez ↓", "",VLOOKUP(answer_service_type,type_heures,3,FALSE())))</f>
        <v/>
      </c>
      <c r="I5" s="40" t="str">
        <f aca="false">IF(H5 = "", "",IF( F5*G5*H5/10000 = 0, "", F5*G5*H5/10000))</f>
        <v/>
      </c>
      <c r="J5" s="38"/>
      <c r="K5" s="38"/>
      <c r="M5" s="2"/>
      <c r="N5" s="2"/>
      <c r="O5" s="2"/>
      <c r="P5" s="2"/>
      <c r="Q5" s="2"/>
    </row>
    <row r="6" customFormat="false" ht="15" hidden="false" customHeight="false" outlineLevel="0" collapsed="false">
      <c r="A6" s="38"/>
      <c r="B6" s="38"/>
      <c r="C6" s="38"/>
      <c r="D6" s="39"/>
      <c r="E6" s="39"/>
      <c r="F6" s="40" t="str">
        <f aca="false">IF(AND(A6 = "", B6 = "", C6 = ""), "", IF(answer_service_type = "Choisissez ↓", "", VLOOKUP(answer_service_type,type_heures,2,FALSE())))</f>
        <v/>
      </c>
      <c r="G6" s="42"/>
      <c r="H6" s="41" t="str">
        <f aca="false">IF(AND(A6 = "", B6 = "", C6 = ""), "", IF(answer_service_type = "Choisissez ↓", "",VLOOKUP(answer_service_type,type_heures,3,FALSE())))</f>
        <v/>
      </c>
      <c r="I6" s="40" t="str">
        <f aca="false">IF(H6 = "", "",IF( F6*G6*H6/10000 = 0, "", F6*G6*H6/10000))</f>
        <v/>
      </c>
      <c r="J6" s="38"/>
      <c r="K6" s="38"/>
      <c r="M6" s="2"/>
      <c r="N6" s="2"/>
      <c r="O6" s="2"/>
      <c r="P6" s="2"/>
      <c r="Q6" s="2"/>
      <c r="R6" s="43"/>
    </row>
    <row r="7" customFormat="false" ht="15" hidden="false" customHeight="false" outlineLevel="0" collapsed="false">
      <c r="A7" s="38"/>
      <c r="B7" s="38"/>
      <c r="C7" s="38"/>
      <c r="D7" s="39"/>
      <c r="E7" s="39"/>
      <c r="F7" s="40" t="str">
        <f aca="false">IF(AND(A7 = "", B7 = "", C7 = ""), "", IF(answer_service_type = "Choisissez ↓", "", VLOOKUP(answer_service_type,type_heures,2,FALSE())))</f>
        <v/>
      </c>
      <c r="G7" s="42"/>
      <c r="H7" s="41" t="str">
        <f aca="false">IF(AND(A7 = "", B7 = "", C7 = ""), "", IF(answer_service_type = "Choisissez ↓", "",VLOOKUP(answer_service_type,type_heures,3,FALSE())))</f>
        <v/>
      </c>
      <c r="I7" s="40" t="str">
        <f aca="false">IF(H7 = "", "",IF( F7*G7*H7/10000 = 0, "", F7*G7*H7/10000))</f>
        <v/>
      </c>
      <c r="J7" s="38"/>
      <c r="K7" s="38"/>
      <c r="M7" s="2"/>
      <c r="N7" s="2"/>
      <c r="O7" s="2"/>
      <c r="P7" s="2"/>
      <c r="Q7" s="2"/>
      <c r="R7" s="43"/>
    </row>
    <row r="8" customFormat="false" ht="15" hidden="false" customHeight="false" outlineLevel="0" collapsed="false">
      <c r="A8" s="38"/>
      <c r="B8" s="38"/>
      <c r="C8" s="38"/>
      <c r="D8" s="39"/>
      <c r="E8" s="39"/>
      <c r="F8" s="40" t="str">
        <f aca="false">IF(AND(A8 = "", B8 = "", C8 = ""), "", IF(answer_service_type = "Choisissez ↓", "", VLOOKUP(answer_service_type,type_heures,2,FALSE())))</f>
        <v/>
      </c>
      <c r="G8" s="42"/>
      <c r="H8" s="41" t="str">
        <f aca="false">IF(AND(A8 = "", B8 = "", C8 = ""), "", IF(answer_service_type = "Choisissez ↓", "",VLOOKUP(answer_service_type,type_heures,3,FALSE())))</f>
        <v/>
      </c>
      <c r="I8" s="40" t="str">
        <f aca="false">IF(H8 = "", "",IF( F8*G8*H8/10000 = 0, "", F8*G8*H8/10000))</f>
        <v/>
      </c>
      <c r="J8" s="38"/>
      <c r="K8" s="38"/>
      <c r="M8" s="2"/>
      <c r="N8" s="2"/>
      <c r="O8" s="2"/>
      <c r="P8" s="2"/>
      <c r="Q8" s="2"/>
      <c r="R8" s="43"/>
      <c r="S8" s="43"/>
    </row>
    <row r="9" customFormat="false" ht="17.2" hidden="false" customHeight="true" outlineLevel="0" collapsed="false">
      <c r="A9" s="38"/>
      <c r="B9" s="38"/>
      <c r="C9" s="38"/>
      <c r="D9" s="39"/>
      <c r="E9" s="39"/>
      <c r="F9" s="40" t="str">
        <f aca="false">IF(AND(A9 = "", B9 = "", C9 = ""), "", IF(answer_service_type = "Choisissez ↓", "", VLOOKUP(answer_service_type,type_heures,2,FALSE())))</f>
        <v/>
      </c>
      <c r="G9" s="42"/>
      <c r="H9" s="41" t="str">
        <f aca="false">IF(AND(A9 = "", B9 = "", C9 = ""), "", IF(answer_service_type = "Choisissez ↓", "",VLOOKUP(answer_service_type,type_heures,3,FALSE())))</f>
        <v/>
      </c>
      <c r="I9" s="40" t="str">
        <f aca="false">IF(H9 = "", "",IF( F9*G9*H9/10000 = 0, "", F9*G9*H9/10000))</f>
        <v/>
      </c>
      <c r="J9" s="38"/>
      <c r="K9" s="38"/>
    </row>
    <row r="10" customFormat="false" ht="15" hidden="false" customHeight="false" outlineLevel="0" collapsed="false">
      <c r="A10" s="38"/>
      <c r="B10" s="38"/>
      <c r="C10" s="38"/>
      <c r="D10" s="39"/>
      <c r="E10" s="39"/>
      <c r="F10" s="40" t="str">
        <f aca="false">IF(AND(A10 = "", B10 = "", C10 = ""), "", IF(answer_service_type = "Choisissez ↓", "", VLOOKUP(answer_service_type,type_heures,2,FALSE())))</f>
        <v/>
      </c>
      <c r="G10" s="42"/>
      <c r="H10" s="41" t="str">
        <f aca="false">IF(AND(A10 = "", B10 = "", C10 = ""), "", IF(answer_service_type = "Choisissez ↓", "",VLOOKUP(answer_service_type,type_heures,3,FALSE())))</f>
        <v/>
      </c>
      <c r="I10" s="40" t="str">
        <f aca="false">IF(H10 = "", "",IF( F10*G10*H10/10000 = 0, "", F10*G10*H10/10000))</f>
        <v/>
      </c>
      <c r="J10" s="38"/>
      <c r="K10" s="38"/>
      <c r="Q10" s="43"/>
    </row>
    <row r="11" customFormat="false" ht="15" hidden="false" customHeight="false" outlineLevel="0" collapsed="false">
      <c r="A11" s="38"/>
      <c r="B11" s="38"/>
      <c r="C11" s="38"/>
      <c r="D11" s="39"/>
      <c r="E11" s="39"/>
      <c r="F11" s="40" t="str">
        <f aca="false">IF(AND(A11 = "", B11 = "", C11 = ""), "", IF(answer_service_type = "Choisissez ↓", "", VLOOKUP(answer_service_type,type_heures,2,FALSE())))</f>
        <v/>
      </c>
      <c r="G11" s="42"/>
      <c r="H11" s="41" t="str">
        <f aca="false">IF(AND(A11 = "", B11 = "", C11 = ""), "", IF(answer_service_type = "Choisissez ↓", "",VLOOKUP(answer_service_type,type_heures,3,FALSE())))</f>
        <v/>
      </c>
      <c r="I11" s="40" t="str">
        <f aca="false">IF(H11 = "", "",IF( F11*G11*H11/10000 = 0, "", F11*G11*H11/10000))</f>
        <v/>
      </c>
      <c r="J11" s="38"/>
      <c r="K11" s="38"/>
      <c r="Q11" s="43"/>
      <c r="R11" s="43"/>
    </row>
    <row r="12" customFormat="false" ht="15" hidden="false" customHeight="false" outlineLevel="0" collapsed="false">
      <c r="A12" s="38"/>
      <c r="B12" s="38"/>
      <c r="C12" s="38"/>
      <c r="D12" s="39"/>
      <c r="E12" s="39" t="str">
        <f aca="false">IF(D12 = "", "", VLOOKUP(D12,type_ID,2,FALSE()))</f>
        <v/>
      </c>
      <c r="F12" s="40" t="str">
        <f aca="false">IF(AND(A12 = "", B12 = "", C12 = ""), "", IF(answer_service_type = "Choisissez ↓", "", VLOOKUP(answer_service_type,type_heures,2,FALSE())))</f>
        <v/>
      </c>
      <c r="G12" s="42"/>
      <c r="H12" s="41" t="str">
        <f aca="false">IF(AND(A12 = "", B12 = "", C12 = ""), "", IF(answer_service_type = "Choisissez ↓", "",VLOOKUP(answer_service_type,type_heures,3,FALSE())))</f>
        <v/>
      </c>
      <c r="I12" s="40" t="str">
        <f aca="false">IF(H12 = "", "",IF( F12*G12*H12/10000 = 0, "", F12*G12*H12/10000))</f>
        <v/>
      </c>
      <c r="J12" s="38"/>
      <c r="K12" s="38"/>
    </row>
    <row r="13" customFormat="false" ht="15" hidden="false" customHeight="false" outlineLevel="0" collapsed="false">
      <c r="A13" s="38"/>
      <c r="B13" s="38"/>
      <c r="C13" s="38"/>
      <c r="D13" s="39"/>
      <c r="E13" s="39" t="str">
        <f aca="false">IF(D13 = "", "", VLOOKUP(D13,type_ID,2,FALSE()))</f>
        <v/>
      </c>
      <c r="F13" s="40" t="str">
        <f aca="false">IF(AND(A13 = "", B13 = "", C13 = ""), "", IF(answer_service_type = "Choisissez ↓", "", VLOOKUP(answer_service_type,type_heures,2,FALSE())))</f>
        <v/>
      </c>
      <c r="G13" s="42"/>
      <c r="H13" s="41" t="str">
        <f aca="false">IF(AND(A13 = "", B13 = "", C13 = ""), "", IF(answer_service_type = "Choisissez ↓", "",VLOOKUP(answer_service_type,type_heures,3,FALSE())))</f>
        <v/>
      </c>
      <c r="I13" s="40" t="str">
        <f aca="false">IF(H13 = "", "",IF( F13*G13*H13/10000 = 0, "", F13*G13*H13/10000))</f>
        <v/>
      </c>
      <c r="J13" s="38"/>
      <c r="K13" s="38"/>
    </row>
    <row r="14" customFormat="false" ht="15" hidden="false" customHeight="false" outlineLevel="0" collapsed="false">
      <c r="A14" s="38"/>
      <c r="B14" s="38"/>
      <c r="C14" s="38"/>
      <c r="D14" s="39"/>
      <c r="E14" s="39" t="str">
        <f aca="false">IF(D14 = "", "", VLOOKUP(D14,type_ID,2,FALSE()))</f>
        <v/>
      </c>
      <c r="F14" s="40" t="str">
        <f aca="false">IF(AND(A14 = "", B14 = "", C14 = ""), "", IF(answer_service_type = "Choisissez ↓", "", VLOOKUP(answer_service_type,type_heures,2,FALSE())))</f>
        <v/>
      </c>
      <c r="G14" s="42"/>
      <c r="H14" s="41" t="str">
        <f aca="false">IF(AND(A14 = "", B14 = "", C14 = ""), "", IF(answer_service_type = "Choisissez ↓", "",VLOOKUP(answer_service_type,type_heures,3,FALSE())))</f>
        <v/>
      </c>
      <c r="I14" s="40" t="str">
        <f aca="false">IF(H14 = "", "",IF( F14*G14*H14/10000 = 0, "", F14*G14*H14/10000))</f>
        <v/>
      </c>
      <c r="J14" s="38"/>
      <c r="K14" s="38"/>
    </row>
    <row r="15" customFormat="false" ht="15" hidden="false" customHeight="false" outlineLevel="0" collapsed="false">
      <c r="A15" s="38"/>
      <c r="B15" s="38"/>
      <c r="C15" s="38"/>
      <c r="D15" s="39"/>
      <c r="E15" s="39"/>
      <c r="F15" s="40" t="str">
        <f aca="false">IF(AND(A15 = "", B15 = "", C15 = ""), "", IF(answer_service_type = "Choisissez ↓", "", VLOOKUP(answer_service_type,type_heures,2,FALSE())))</f>
        <v/>
      </c>
      <c r="G15" s="42"/>
      <c r="H15" s="41" t="str">
        <f aca="false">IF(AND(A15 = "", B15 = "", C15 = ""), "", IF(answer_service_type = "Choisissez ↓", "",VLOOKUP(answer_service_type,type_heures,3,FALSE())))</f>
        <v/>
      </c>
      <c r="I15" s="40" t="str">
        <f aca="false">IF(H15 = "", "",IF( F15*G15*H15/10000 = 0, "", F15*G15*H15/10000))</f>
        <v/>
      </c>
      <c r="J15" s="38"/>
      <c r="K15" s="38"/>
    </row>
    <row r="16" customFormat="false" ht="15" hidden="false" customHeight="false" outlineLevel="0" collapsed="false">
      <c r="A16" s="38"/>
      <c r="B16" s="38"/>
      <c r="C16" s="38"/>
      <c r="D16" s="39"/>
      <c r="E16" s="39" t="str">
        <f aca="false">IF(D16 = "", "", VLOOKUP(D16,type_ID,2,FALSE()))</f>
        <v/>
      </c>
      <c r="F16" s="40" t="str">
        <f aca="false">IF(AND(A16 = "", B16 = "", C16 = ""), "", IF(answer_service_type = "Choisissez ↓", "", VLOOKUP(answer_service_type,type_heures,2,FALSE())))</f>
        <v/>
      </c>
      <c r="G16" s="42"/>
      <c r="H16" s="41" t="str">
        <f aca="false">IF(AND(A16 = "", B16 = "", C16 = ""), "", IF(answer_service_type = "Choisissez ↓", "",VLOOKUP(answer_service_type,type_heures,3,FALSE())))</f>
        <v/>
      </c>
      <c r="I16" s="40" t="str">
        <f aca="false">IF(H16 = "", "",IF( F16*G16*H16/10000 = 0, "", F16*G16*H16/10000))</f>
        <v/>
      </c>
      <c r="J16" s="38"/>
      <c r="K16" s="38"/>
    </row>
    <row r="17" customFormat="false" ht="15" hidden="false" customHeight="false" outlineLevel="0" collapsed="false">
      <c r="A17" s="38"/>
      <c r="B17" s="38"/>
      <c r="C17" s="38"/>
      <c r="D17" s="39"/>
      <c r="E17" s="39"/>
      <c r="F17" s="40" t="str">
        <f aca="false">IF(AND(A17 = "", B17 = "", C17 = ""), "", IF(answer_service_type = "Choisissez ↓", "", VLOOKUP(answer_service_type,type_heures,2,FALSE())))</f>
        <v/>
      </c>
      <c r="G17" s="42"/>
      <c r="H17" s="41" t="str">
        <f aca="false">IF(AND(A17 = "", B17 = "", C17 = ""), "", IF(answer_service_type = "Choisissez ↓", "",VLOOKUP(answer_service_type,type_heures,3,FALSE())))</f>
        <v/>
      </c>
      <c r="I17" s="40" t="str">
        <f aca="false">IF(H17 = "", "",IF( F17*G17*H17/10000 = 0, "", F17*G17*H17/10000))</f>
        <v/>
      </c>
      <c r="J17" s="38"/>
      <c r="K17" s="38"/>
    </row>
    <row r="18" customFormat="false" ht="15" hidden="false" customHeight="false" outlineLevel="0" collapsed="false">
      <c r="A18" s="38"/>
      <c r="B18" s="38"/>
      <c r="C18" s="38"/>
      <c r="D18" s="39"/>
      <c r="E18" s="39" t="str">
        <f aca="false">IF(D18 = "", "", VLOOKUP(D18,type_ID,2,FALSE()))</f>
        <v/>
      </c>
      <c r="F18" s="40" t="str">
        <f aca="false">IF(AND(A18 = "", B18 = "", C18 = ""), "", IF(answer_service_type = "Choisissez ↓", "", VLOOKUP(answer_service_type,type_heures,2,FALSE())))</f>
        <v/>
      </c>
      <c r="G18" s="42"/>
      <c r="H18" s="41" t="str">
        <f aca="false">IF(AND(A18 = "", B18 = "", C18 = ""), "", IF(answer_service_type = "Choisissez ↓", "",VLOOKUP(answer_service_type,type_heures,3,FALSE())))</f>
        <v/>
      </c>
      <c r="I18" s="40" t="str">
        <f aca="false">IF(H18 = "", "",IF( F18*G18*H18/10000 = 0, "", F18*G18*H18/10000))</f>
        <v/>
      </c>
      <c r="J18" s="38"/>
      <c r="K18" s="38"/>
    </row>
    <row r="19" customFormat="false" ht="15" hidden="false" customHeight="false" outlineLevel="0" collapsed="false">
      <c r="A19" s="38"/>
      <c r="B19" s="38"/>
      <c r="C19" s="38"/>
      <c r="D19" s="39"/>
      <c r="E19" s="39" t="str">
        <f aca="false">IF(D19 = "", "", VLOOKUP(D19,type_ID,2,FALSE()))</f>
        <v/>
      </c>
      <c r="F19" s="40" t="str">
        <f aca="false">IF(AND(A19 = "", B19 = "", C19 = ""), "", IF(answer_service_type = "Choisissez ↓", "", VLOOKUP(answer_service_type,type_heures,2,FALSE())))</f>
        <v/>
      </c>
      <c r="G19" s="42"/>
      <c r="H19" s="41" t="str">
        <f aca="false">IF(AND(A19 = "", B19 = "", C19 = ""), "", IF(answer_service_type = "Choisissez ↓", "",VLOOKUP(answer_service_type,type_heures,3,FALSE())))</f>
        <v/>
      </c>
      <c r="I19" s="40" t="str">
        <f aca="false">IF(H19 = "", "",IF( F19*G19*H19/10000 = 0, "", F19*G19*H19/10000))</f>
        <v/>
      </c>
      <c r="J19" s="38"/>
      <c r="K19" s="38"/>
    </row>
    <row r="20" customFormat="false" ht="15" hidden="false" customHeight="false" outlineLevel="0" collapsed="false">
      <c r="A20" s="38"/>
      <c r="B20" s="38"/>
      <c r="C20" s="38"/>
      <c r="D20" s="39"/>
      <c r="E20" s="39" t="str">
        <f aca="false">IF(D20 = "", "", VLOOKUP(D20,type_ID,2,FALSE()))</f>
        <v/>
      </c>
      <c r="F20" s="40" t="str">
        <f aca="false">IF(AND(A20 = "", B20 = "", C20 = ""), "", IF(answer_service_type = "Choisissez ↓", "", VLOOKUP(answer_service_type,type_heures,2,FALSE())))</f>
        <v/>
      </c>
      <c r="G20" s="42"/>
      <c r="H20" s="41" t="str">
        <f aca="false">IF(AND(A20 = "", B20 = "", C20 = ""), "", IF(answer_service_type = "Choisissez ↓", "",VLOOKUP(answer_service_type,type_heures,3,FALSE())))</f>
        <v/>
      </c>
      <c r="I20" s="40" t="str">
        <f aca="false">IF(H20 = "", "",IF( F20*G20*H20/10000 = 0, "", F20*G20*H20/10000))</f>
        <v/>
      </c>
      <c r="J20" s="38"/>
      <c r="K20" s="38"/>
    </row>
    <row r="21" customFormat="false" ht="15" hidden="false" customHeight="false" outlineLevel="0" collapsed="false">
      <c r="A21" s="38"/>
      <c r="B21" s="38"/>
      <c r="C21" s="38"/>
      <c r="D21" s="39"/>
      <c r="E21" s="39" t="str">
        <f aca="false">IF(D21 = "", "", VLOOKUP(D21,type_ID,2,FALSE()))</f>
        <v/>
      </c>
      <c r="F21" s="40" t="str">
        <f aca="false">IF(AND(A21 = "", B21 = "", C21 = ""), "", IF(answer_service_type = "Choisissez ↓", "", VLOOKUP(answer_service_type,type_heures,2,FALSE())))</f>
        <v/>
      </c>
      <c r="G21" s="42"/>
      <c r="H21" s="41" t="str">
        <f aca="false">IF(AND(A21 = "", B21 = "", C21 = ""), "", IF(answer_service_type = "Choisissez ↓", "",VLOOKUP(answer_service_type,type_heures,3,FALSE())))</f>
        <v/>
      </c>
      <c r="I21" s="40" t="str">
        <f aca="false">IF(H21 = "", "",IF( F21*G21*H21/10000 = 0, "", F21*G21*H21/10000))</f>
        <v/>
      </c>
      <c r="J21" s="38"/>
      <c r="K21" s="38"/>
    </row>
    <row r="22" customFormat="false" ht="15" hidden="false" customHeight="false" outlineLevel="0" collapsed="false">
      <c r="A22" s="38"/>
      <c r="B22" s="38"/>
      <c r="C22" s="38"/>
      <c r="D22" s="39"/>
      <c r="E22" s="39" t="str">
        <f aca="false">IF(D22 = "", "", VLOOKUP(D22,type_ID,2,FALSE()))</f>
        <v/>
      </c>
      <c r="F22" s="40" t="str">
        <f aca="false">IF(AND(A22 = "", B22 = "", C22 = ""), "", IF(answer_service_type = "Choisissez ↓", "", VLOOKUP(answer_service_type,type_heures,2,FALSE())))</f>
        <v/>
      </c>
      <c r="G22" s="42"/>
      <c r="H22" s="41" t="str">
        <f aca="false">IF(AND(A22 = "", B22 = "", C22 = ""), "", IF(answer_service_type = "Choisissez ↓", "",VLOOKUP(answer_service_type,type_heures,3,FALSE())))</f>
        <v/>
      </c>
      <c r="I22" s="40" t="str">
        <f aca="false">IF(H22 = "", "",IF( F22*G22*H22/10000 = 0, "", F22*G22*H22/10000))</f>
        <v/>
      </c>
      <c r="J22" s="38"/>
      <c r="K22" s="38"/>
    </row>
    <row r="23" customFormat="false" ht="15" hidden="false" customHeight="false" outlineLevel="0" collapsed="false">
      <c r="A23" s="38"/>
      <c r="B23" s="38"/>
      <c r="C23" s="38"/>
      <c r="D23" s="39"/>
      <c r="E23" s="39"/>
      <c r="F23" s="40" t="str">
        <f aca="false">IF(AND(A23 = "", B23 = "", C23 = ""), "", IF(answer_service_type = "Choisissez ↓", "", VLOOKUP(answer_service_type,type_heures,2,FALSE())))</f>
        <v/>
      </c>
      <c r="G23" s="42"/>
      <c r="H23" s="41" t="str">
        <f aca="false">IF(AND(A23 = "", B23 = "", C23 = ""), "", IF(answer_service_type = "Choisissez ↓", "",VLOOKUP(answer_service_type,type_heures,3,FALSE())))</f>
        <v/>
      </c>
      <c r="I23" s="40" t="str">
        <f aca="false">IF(H23 = "", "",IF( F23*G23*H23/10000 = 0, "", F23*G23*H23/10000))</f>
        <v/>
      </c>
      <c r="J23" s="38"/>
      <c r="K23" s="38"/>
    </row>
    <row r="24" customFormat="false" ht="15" hidden="false" customHeight="false" outlineLevel="0" collapsed="false">
      <c r="A24" s="38"/>
      <c r="B24" s="38"/>
      <c r="C24" s="38"/>
      <c r="D24" s="39"/>
      <c r="E24" s="39"/>
      <c r="F24" s="40" t="str">
        <f aca="false">IF(AND(A24 = "", B24 = "", C24 = ""), "", IF(answer_service_type = "Choisissez ↓", "", VLOOKUP(answer_service_type,type_heures,2,FALSE())))</f>
        <v/>
      </c>
      <c r="G24" s="42"/>
      <c r="H24" s="41" t="str">
        <f aca="false">IF(AND(A24 = "", B24 = "", C24 = ""), "", IF(answer_service_type = "Choisissez ↓", "",VLOOKUP(answer_service_type,type_heures,3,FALSE())))</f>
        <v/>
      </c>
      <c r="I24" s="40" t="str">
        <f aca="false">IF(H24 = "", "",IF( F24*G24*H24/10000 = 0, "", F24*G24*H24/10000))</f>
        <v/>
      </c>
      <c r="J24" s="38"/>
      <c r="K24" s="38"/>
    </row>
    <row r="25" customFormat="false" ht="15" hidden="false" customHeight="false" outlineLevel="0" collapsed="false">
      <c r="A25" s="38"/>
      <c r="B25" s="38"/>
      <c r="C25" s="38"/>
      <c r="D25" s="39"/>
      <c r="E25" s="39"/>
      <c r="F25" s="40" t="str">
        <f aca="false">IF(AND(A25 = "", B25 = "", C25 = ""), "", IF(answer_service_type = "Choisissez ↓", "", VLOOKUP(answer_service_type,type_heures,2,FALSE())))</f>
        <v/>
      </c>
      <c r="G25" s="42"/>
      <c r="H25" s="41" t="str">
        <f aca="false">IF(AND(A25 = "", B25 = "", C25 = ""), "", IF(answer_service_type = "Choisissez ↓", "",VLOOKUP(answer_service_type,type_heures,3,FALSE())))</f>
        <v/>
      </c>
      <c r="I25" s="40" t="str">
        <f aca="false">IF(H25 = "", "",IF( F25*G25*H25/10000 = 0, "", F25*G25*H25/10000))</f>
        <v/>
      </c>
      <c r="J25" s="38"/>
      <c r="K25" s="38"/>
    </row>
    <row r="26" customFormat="false" ht="15" hidden="false" customHeight="false" outlineLevel="0" collapsed="false">
      <c r="A26" s="38"/>
      <c r="B26" s="38"/>
      <c r="C26" s="38"/>
      <c r="D26" s="39"/>
      <c r="E26" s="39"/>
      <c r="F26" s="40" t="str">
        <f aca="false">IF(AND(A26 = "", B26 = "", C26 = ""), "", IF(answer_service_type = "Choisissez ↓", "", VLOOKUP(answer_service_type,type_heures,2,FALSE())))</f>
        <v/>
      </c>
      <c r="G26" s="42"/>
      <c r="H26" s="41" t="str">
        <f aca="false">IF(AND(A26 = "", B26 = "", C26 = ""), "", IF(answer_service_type = "Choisissez ↓", "",VLOOKUP(answer_service_type,type_heures,3,FALSE())))</f>
        <v/>
      </c>
      <c r="I26" s="40" t="str">
        <f aca="false">IF(H26 = "", "",IF( F26*G26*H26/10000 = 0, "", F26*G26*H26/10000))</f>
        <v/>
      </c>
      <c r="J26" s="38"/>
      <c r="K26" s="38"/>
    </row>
    <row r="27" customFormat="false" ht="15" hidden="false" customHeight="false" outlineLevel="0" collapsed="false">
      <c r="A27" s="38"/>
      <c r="B27" s="38"/>
      <c r="C27" s="38"/>
      <c r="D27" s="39"/>
      <c r="E27" s="39"/>
      <c r="F27" s="40" t="str">
        <f aca="false">IF(AND(A27 = "", B27 = "", C27 = ""), "", IF(answer_service_type = "Choisissez ↓", "", VLOOKUP(answer_service_type,type_heures,2,FALSE())))</f>
        <v/>
      </c>
      <c r="G27" s="42"/>
      <c r="H27" s="41" t="str">
        <f aca="false">IF(AND(A27 = "", B27 = "", C27 = ""), "", IF(answer_service_type = "Choisissez ↓", "",VLOOKUP(answer_service_type,type_heures,3,FALSE())))</f>
        <v/>
      </c>
      <c r="I27" s="40" t="str">
        <f aca="false">IF(H27 = "", "",IF( F27*G27*H27/10000 = 0, "", F27*G27*H27/10000))</f>
        <v/>
      </c>
      <c r="J27" s="38"/>
      <c r="K27" s="38"/>
    </row>
    <row r="28" customFormat="false" ht="15" hidden="false" customHeight="false" outlineLevel="0" collapsed="false">
      <c r="A28" s="38"/>
      <c r="B28" s="38"/>
      <c r="C28" s="38"/>
      <c r="D28" s="39"/>
      <c r="E28" s="39"/>
      <c r="F28" s="40" t="str">
        <f aca="false">IF(AND(A28 = "", B28 = "", C28 = ""), "", IF(answer_service_type = "Choisissez ↓", "", VLOOKUP(answer_service_type,type_heures,2,FALSE())))</f>
        <v/>
      </c>
      <c r="G28" s="42"/>
      <c r="H28" s="41" t="str">
        <f aca="false">IF(AND(A28 = "", B28 = "", C28 = ""), "", IF(answer_service_type = "Choisissez ↓", "",VLOOKUP(answer_service_type,type_heures,3,FALSE())))</f>
        <v/>
      </c>
      <c r="I28" s="40" t="str">
        <f aca="false">IF(H28 = "", "",IF( F28*G28*H28/10000 = 0, "", F28*G28*H28/10000))</f>
        <v/>
      </c>
      <c r="J28" s="38"/>
      <c r="K28" s="38"/>
    </row>
    <row r="29" customFormat="false" ht="15" hidden="false" customHeight="false" outlineLevel="0" collapsed="false">
      <c r="A29" s="38"/>
      <c r="B29" s="38"/>
      <c r="C29" s="38"/>
      <c r="D29" s="39"/>
      <c r="E29" s="39"/>
      <c r="F29" s="40" t="str">
        <f aca="false">IF(AND(A29 = "", B29 = "", C29 = ""), "", IF(answer_service_type = "Choisissez ↓", "", VLOOKUP(answer_service_type,type_heures,2,FALSE())))</f>
        <v/>
      </c>
      <c r="G29" s="42"/>
      <c r="H29" s="41" t="str">
        <f aca="false">IF(AND(A29 = "", B29 = "", C29 = ""), "", IF(answer_service_type = "Choisissez ↓", "",VLOOKUP(answer_service_type,type_heures,3,FALSE())))</f>
        <v/>
      </c>
      <c r="I29" s="40" t="str">
        <f aca="false">IF(H29 = "", "",IF( F29*G29*H29/10000 = 0, "", F29*G29*H29/10000))</f>
        <v/>
      </c>
      <c r="J29" s="38"/>
      <c r="K29" s="38"/>
    </row>
    <row r="30" customFormat="false" ht="15" hidden="false" customHeight="false" outlineLevel="0" collapsed="false">
      <c r="A30" s="38"/>
      <c r="B30" s="38"/>
      <c r="C30" s="38"/>
      <c r="D30" s="39"/>
      <c r="E30" s="39"/>
      <c r="F30" s="40" t="str">
        <f aca="false">IF(AND(A30 = "", B30 = "", C30 = ""), "", IF(answer_service_type = "Choisissez ↓", "", VLOOKUP(answer_service_type,type_heures,2,FALSE())))</f>
        <v/>
      </c>
      <c r="G30" s="42"/>
      <c r="H30" s="41" t="str">
        <f aca="false">IF(AND(A30 = "", B30 = "", C30 = ""), "", IF(answer_service_type = "Choisissez ↓", "",VLOOKUP(answer_service_type,type_heures,3,FALSE())))</f>
        <v/>
      </c>
      <c r="I30" s="40" t="str">
        <f aca="false">IF(H30 = "", "",IF( F30*G30*H30/10000 = 0, "", F30*G30*H30/10000))</f>
        <v/>
      </c>
      <c r="J30" s="38"/>
      <c r="K30" s="38"/>
    </row>
    <row r="31" customFormat="false" ht="15" hidden="false" customHeight="false" outlineLevel="0" collapsed="false">
      <c r="A31" s="38"/>
      <c r="B31" s="38"/>
      <c r="C31" s="38"/>
      <c r="D31" s="39"/>
      <c r="E31" s="39"/>
      <c r="F31" s="40" t="str">
        <f aca="false">IF(AND(A31 = "", B31 = "", C31 = ""), "", IF(answer_service_type = "Choisissez ↓", "", VLOOKUP(answer_service_type,type_heures,2,FALSE())))</f>
        <v/>
      </c>
      <c r="G31" s="42"/>
      <c r="H31" s="41" t="str">
        <f aca="false">IF(AND(A31 = "", B31 = "", C31 = ""), "", IF(answer_service_type = "Choisissez ↓", "",VLOOKUP(answer_service_type,type_heures,3,FALSE())))</f>
        <v/>
      </c>
      <c r="I31" s="40" t="str">
        <f aca="false">IF(H31 = "", "",IF( F31*G31*H31/10000 = 0, "", F31*G31*H31/10000))</f>
        <v/>
      </c>
      <c r="J31" s="38"/>
      <c r="K31" s="38"/>
    </row>
    <row r="32" customFormat="false" ht="15" hidden="false" customHeight="false" outlineLevel="0" collapsed="false">
      <c r="A32" s="38"/>
      <c r="B32" s="38"/>
      <c r="C32" s="38"/>
      <c r="D32" s="39"/>
      <c r="E32" s="39"/>
      <c r="F32" s="40" t="str">
        <f aca="false">IF(AND(A32 = "", B32 = "", C32 = ""), "", IF(answer_service_type = "Choisissez ↓", "", VLOOKUP(answer_service_type,type_heures,2,FALSE())))</f>
        <v/>
      </c>
      <c r="G32" s="42"/>
      <c r="H32" s="41" t="str">
        <f aca="false">IF(AND(A32 = "", B32 = "", C32 = ""), "", IF(answer_service_type = "Choisissez ↓", "",VLOOKUP(answer_service_type,type_heures,3,FALSE())))</f>
        <v/>
      </c>
      <c r="I32" s="40" t="str">
        <f aca="false">IF(H32 = "", "",IF( F32*G32*H32/10000 = 0, "", F32*G32*H32/10000))</f>
        <v/>
      </c>
      <c r="J32" s="38"/>
      <c r="K32" s="38"/>
    </row>
    <row r="33" customFormat="false" ht="15" hidden="false" customHeight="false" outlineLevel="0" collapsed="false">
      <c r="A33" s="38"/>
      <c r="B33" s="38"/>
      <c r="C33" s="38"/>
      <c r="D33" s="39"/>
      <c r="E33" s="39"/>
      <c r="F33" s="40" t="str">
        <f aca="false">IF(AND(A33 = "", B33 = "", C33 = ""), "", IF(answer_service_type = "Choisissez ↓", "", VLOOKUP(answer_service_type,type_heures,2,FALSE())))</f>
        <v/>
      </c>
      <c r="G33" s="42"/>
      <c r="H33" s="41" t="str">
        <f aca="false">IF(AND(A33 = "", B33 = "", C33 = ""), "", IF(answer_service_type = "Choisissez ↓", "",VLOOKUP(answer_service_type,type_heures,3,FALSE())))</f>
        <v/>
      </c>
      <c r="I33" s="40" t="str">
        <f aca="false">IF(H33 = "", "",IF( F33*G33*H33/10000 = 0, "", F33*G33*H33/10000))</f>
        <v/>
      </c>
      <c r="J33" s="38"/>
      <c r="K33" s="38"/>
    </row>
    <row r="34" customFormat="false" ht="15" hidden="false" customHeight="false" outlineLevel="0" collapsed="false">
      <c r="A34" s="38"/>
      <c r="B34" s="38"/>
      <c r="C34" s="38"/>
      <c r="D34" s="39"/>
      <c r="E34" s="39"/>
      <c r="F34" s="40" t="str">
        <f aca="false">IF(AND(A34 = "", B34 = "", C34 = ""), "", IF(answer_service_type = "Choisissez ↓", "", VLOOKUP(answer_service_type,type_heures,2,FALSE())))</f>
        <v/>
      </c>
      <c r="G34" s="42"/>
      <c r="H34" s="41" t="str">
        <f aca="false">IF(AND(A34 = "", B34 = "", C34 = ""), "", IF(answer_service_type = "Choisissez ↓", "",VLOOKUP(answer_service_type,type_heures,3,FALSE())))</f>
        <v/>
      </c>
      <c r="I34" s="40" t="str">
        <f aca="false">IF(H34 = "", "",IF( F34*G34*H34/10000 = 0, "", F34*G34*H34/10000))</f>
        <v/>
      </c>
      <c r="J34" s="38"/>
      <c r="K34" s="38"/>
    </row>
    <row r="35" customFormat="false" ht="15" hidden="false" customHeight="false" outlineLevel="0" collapsed="false">
      <c r="A35" s="38"/>
      <c r="B35" s="38"/>
      <c r="C35" s="38"/>
      <c r="D35" s="39"/>
      <c r="E35" s="39"/>
      <c r="F35" s="40" t="str">
        <f aca="false">IF(AND(A35 = "", B35 = "", C35 = ""), "", IF(answer_service_type = "Choisissez ↓", "", VLOOKUP(answer_service_type,type_heures,2,FALSE())))</f>
        <v/>
      </c>
      <c r="G35" s="42"/>
      <c r="H35" s="41" t="str">
        <f aca="false">IF(AND(A35 = "", B35 = "", C35 = ""), "", IF(answer_service_type = "Choisissez ↓", "",VLOOKUP(answer_service_type,type_heures,3,FALSE())))</f>
        <v/>
      </c>
      <c r="I35" s="40" t="str">
        <f aca="false">IF(H35 = "", "",IF( F35*G35*H35/10000 = 0, "", F35*G35*H35/10000))</f>
        <v/>
      </c>
      <c r="J35" s="38"/>
      <c r="K35" s="38"/>
    </row>
    <row r="36" customFormat="false" ht="15" hidden="false" customHeight="false" outlineLevel="0" collapsed="false">
      <c r="A36" s="38"/>
      <c r="B36" s="38"/>
      <c r="C36" s="38"/>
      <c r="D36" s="39"/>
      <c r="E36" s="39"/>
      <c r="F36" s="40" t="str">
        <f aca="false">IF(AND(A36 = "", B36 = "", C36 = ""), "", IF(answer_service_type = "Choisissez ↓", "", VLOOKUP(answer_service_type,type_heures,2,FALSE())))</f>
        <v/>
      </c>
      <c r="G36" s="42"/>
      <c r="H36" s="41" t="str">
        <f aca="false">IF(AND(A36 = "", B36 = "", C36 = ""), "", IF(answer_service_type = "Choisissez ↓", "",VLOOKUP(answer_service_type,type_heures,3,FALSE())))</f>
        <v/>
      </c>
      <c r="I36" s="40" t="str">
        <f aca="false">IF(H36 = "", "",IF( F36*G36*H36/10000 = 0, "", F36*G36*H36/10000))</f>
        <v/>
      </c>
      <c r="J36" s="38"/>
      <c r="K36" s="38"/>
    </row>
    <row r="37" customFormat="false" ht="15" hidden="false" customHeight="false" outlineLevel="0" collapsed="false">
      <c r="A37" s="38"/>
      <c r="B37" s="38"/>
      <c r="C37" s="38"/>
      <c r="D37" s="39"/>
      <c r="E37" s="39"/>
      <c r="F37" s="40" t="str">
        <f aca="false">IF(AND(A37 = "", B37 = "", C37 = ""), "", IF(answer_service_type = "Choisissez ↓", "", VLOOKUP(answer_service_type,type_heures,2,FALSE())))</f>
        <v/>
      </c>
      <c r="G37" s="42"/>
      <c r="H37" s="41" t="str">
        <f aca="false">IF(AND(A37 = "", B37 = "", C37 = ""), "", IF(answer_service_type = "Choisissez ↓", "",VLOOKUP(answer_service_type,type_heures,3,FALSE())))</f>
        <v/>
      </c>
      <c r="I37" s="40" t="str">
        <f aca="false">IF(H37 = "", "",IF( F37*G37*H37/10000 = 0, "", F37*G37*H37/10000))</f>
        <v/>
      </c>
      <c r="J37" s="38"/>
      <c r="K37" s="38"/>
    </row>
    <row r="38" customFormat="false" ht="15" hidden="false" customHeight="false" outlineLevel="0" collapsed="false">
      <c r="A38" s="38"/>
      <c r="B38" s="38"/>
      <c r="C38" s="38"/>
      <c r="D38" s="39"/>
      <c r="E38" s="39"/>
      <c r="F38" s="40" t="str">
        <f aca="false">IF(AND(A38 = "", B38 = "", C38 = ""), "", IF(answer_service_type = "Choisissez ↓", "", VLOOKUP(answer_service_type,type_heures,2,FALSE())))</f>
        <v/>
      </c>
      <c r="G38" s="42"/>
      <c r="H38" s="41" t="str">
        <f aca="false">IF(AND(A38 = "", B38 = "", C38 = ""), "", IF(answer_service_type = "Choisissez ↓", "",VLOOKUP(answer_service_type,type_heures,3,FALSE())))</f>
        <v/>
      </c>
      <c r="I38" s="40" t="str">
        <f aca="false">IF(H38 = "", "",IF( F38*G38*H38/10000 = 0, "", F38*G38*H38/10000))</f>
        <v/>
      </c>
      <c r="J38" s="38"/>
      <c r="K38" s="38"/>
    </row>
    <row r="39" customFormat="false" ht="15" hidden="false" customHeight="false" outlineLevel="0" collapsed="false">
      <c r="A39" s="38"/>
      <c r="B39" s="38"/>
      <c r="C39" s="38"/>
      <c r="D39" s="39"/>
      <c r="E39" s="39"/>
      <c r="F39" s="40" t="str">
        <f aca="false">IF(AND(A39 = "", B39 = "", C39 = ""), "", IF(answer_service_type = "Choisissez ↓", "", VLOOKUP(answer_service_type,type_heures,2,FALSE())))</f>
        <v/>
      </c>
      <c r="G39" s="42"/>
      <c r="H39" s="41" t="str">
        <f aca="false">IF(AND(A39 = "", B39 = "", C39 = ""), "", IF(answer_service_type = "Choisissez ↓", "",VLOOKUP(answer_service_type,type_heures,3,FALSE())))</f>
        <v/>
      </c>
      <c r="I39" s="40" t="str">
        <f aca="false">IF(H39 = "", "",IF( F39*G39*H39/10000 = 0, "", F39*G39*H39/10000))</f>
        <v/>
      </c>
      <c r="J39" s="38"/>
      <c r="K39" s="38"/>
    </row>
    <row r="40" customFormat="false" ht="15" hidden="false" customHeight="false" outlineLevel="0" collapsed="false">
      <c r="A40" s="38"/>
      <c r="B40" s="38"/>
      <c r="C40" s="38"/>
      <c r="D40" s="39"/>
      <c r="E40" s="39"/>
      <c r="F40" s="40" t="str">
        <f aca="false">IF(AND(A40 = "", B40 = "", C40 = ""), "", IF(answer_service_type = "Choisissez ↓", "", VLOOKUP(answer_service_type,type_heures,2,FALSE())))</f>
        <v/>
      </c>
      <c r="G40" s="42"/>
      <c r="H40" s="41" t="str">
        <f aca="false">IF(AND(A40 = "", B40 = "", C40 = ""), "", IF(answer_service_type = "Choisissez ↓", "",VLOOKUP(answer_service_type,type_heures,3,FALSE())))</f>
        <v/>
      </c>
      <c r="I40" s="40" t="str">
        <f aca="false">IF(H40 = "", "",IF( F40*G40*H40/10000 = 0, "", F40*G40*H40/10000))</f>
        <v/>
      </c>
      <c r="J40" s="38"/>
      <c r="K40" s="38"/>
    </row>
    <row r="41" customFormat="false" ht="15" hidden="false" customHeight="false" outlineLevel="0" collapsed="false">
      <c r="A41" s="38"/>
      <c r="B41" s="38"/>
      <c r="C41" s="38"/>
      <c r="D41" s="39"/>
      <c r="E41" s="39"/>
      <c r="F41" s="40" t="str">
        <f aca="false">IF(AND(A41 = "", B41 = "", C41 = ""), "", IF(answer_service_type = "Choisissez ↓", "", VLOOKUP(answer_service_type,type_heures,2,FALSE())))</f>
        <v/>
      </c>
      <c r="G41" s="42"/>
      <c r="H41" s="41" t="str">
        <f aca="false">IF(AND(A41 = "", B41 = "", C41 = ""), "", IF(answer_service_type = "Choisissez ↓", "",VLOOKUP(answer_service_type,type_heures,3,FALSE())))</f>
        <v/>
      </c>
      <c r="I41" s="40" t="str">
        <f aca="false">IF(H41 = "", "",IF( F41*G41*H41/10000 = 0, "", F41*G41*H41/10000))</f>
        <v/>
      </c>
      <c r="J41" s="38"/>
      <c r="K41" s="38"/>
    </row>
    <row r="42" customFormat="false" ht="15" hidden="false" customHeight="false" outlineLevel="0" collapsed="false">
      <c r="A42" s="38"/>
      <c r="B42" s="38"/>
      <c r="C42" s="38"/>
      <c r="D42" s="39"/>
      <c r="E42" s="39"/>
      <c r="F42" s="40" t="str">
        <f aca="false">IF(AND(A42 = "", B42 = "", C42 = ""), "", IF(answer_service_type = "Choisissez ↓", "", VLOOKUP(answer_service_type,type_heures,2,FALSE())))</f>
        <v/>
      </c>
      <c r="G42" s="42"/>
      <c r="H42" s="41" t="str">
        <f aca="false">IF(AND(A42 = "", B42 = "", C42 = ""), "", IF(answer_service_type = "Choisissez ↓", "",VLOOKUP(answer_service_type,type_heures,3,FALSE())))</f>
        <v/>
      </c>
      <c r="I42" s="40" t="str">
        <f aca="false">IF(H42 = "", "",IF( F42*G42*H42/10000 = 0, "", F42*G42*H42/10000))</f>
        <v/>
      </c>
      <c r="J42" s="38"/>
      <c r="K42" s="38"/>
    </row>
    <row r="43" customFormat="false" ht="15" hidden="false" customHeight="false" outlineLevel="0" collapsed="false">
      <c r="A43" s="38"/>
      <c r="B43" s="38"/>
      <c r="C43" s="38"/>
      <c r="D43" s="39"/>
      <c r="E43" s="39"/>
      <c r="F43" s="40" t="str">
        <f aca="false">IF(AND(A43 = "", B43 = "", C43 = ""), "", IF(answer_service_type = "Choisissez ↓", "", VLOOKUP(answer_service_type,type_heures,2,FALSE())))</f>
        <v/>
      </c>
      <c r="G43" s="42"/>
      <c r="H43" s="41" t="str">
        <f aca="false">IF(AND(A43 = "", B43 = "", C43 = ""), "", IF(answer_service_type = "Choisissez ↓", "",VLOOKUP(answer_service_type,type_heures,3,FALSE())))</f>
        <v/>
      </c>
      <c r="I43" s="40" t="str">
        <f aca="false">IF(H43 = "", "",IF( F43*G43*H43/10000 = 0, "", F43*G43*H43/10000))</f>
        <v/>
      </c>
      <c r="J43" s="38"/>
      <c r="K43" s="38"/>
    </row>
    <row r="44" customFormat="false" ht="15" hidden="false" customHeight="false" outlineLevel="0" collapsed="false">
      <c r="A44" s="38"/>
      <c r="B44" s="38"/>
      <c r="C44" s="38"/>
      <c r="D44" s="39"/>
      <c r="E44" s="39"/>
      <c r="F44" s="40" t="str">
        <f aca="false">IF(AND(A44 = "", B44 = "", C44 = ""), "", IF(answer_service_type = "Choisissez ↓", "", VLOOKUP(answer_service_type,type_heures,2,FALSE())))</f>
        <v/>
      </c>
      <c r="G44" s="42"/>
      <c r="H44" s="41" t="str">
        <f aca="false">IF(AND(A44 = "", B44 = "", C44 = ""), "", IF(answer_service_type = "Choisissez ↓", "",VLOOKUP(answer_service_type,type_heures,3,FALSE())))</f>
        <v/>
      </c>
      <c r="I44" s="40" t="str">
        <f aca="false">IF(H44 = "", "",IF( F44*G44*H44/10000 = 0, "", F44*G44*H44/10000))</f>
        <v/>
      </c>
      <c r="J44" s="38"/>
      <c r="K44" s="38"/>
    </row>
    <row r="45" customFormat="false" ht="15" hidden="false" customHeight="false" outlineLevel="0" collapsed="false">
      <c r="A45" s="38"/>
      <c r="B45" s="38"/>
      <c r="C45" s="38"/>
      <c r="D45" s="39"/>
      <c r="E45" s="39"/>
      <c r="F45" s="40" t="str">
        <f aca="false">IF(AND(A45 = "", B45 = "", C45 = ""), "", IF(answer_service_type = "Choisissez ↓", "", VLOOKUP(answer_service_type,type_heures,2,FALSE())))</f>
        <v/>
      </c>
      <c r="G45" s="42"/>
      <c r="H45" s="41" t="str">
        <f aca="false">IF(AND(A45 = "", B45 = "", C45 = ""), "", IF(answer_service_type = "Choisissez ↓", "",VLOOKUP(answer_service_type,type_heures,3,FALSE())))</f>
        <v/>
      </c>
      <c r="I45" s="40" t="str">
        <f aca="false">IF(H45 = "", "",IF( F45*G45*H45/10000 = 0, "", F45*G45*H45/10000))</f>
        <v/>
      </c>
      <c r="J45" s="38"/>
      <c r="K45" s="38"/>
    </row>
    <row r="46" customFormat="false" ht="15" hidden="false" customHeight="false" outlineLevel="0" collapsed="false">
      <c r="A46" s="38"/>
      <c r="B46" s="38"/>
      <c r="C46" s="38"/>
      <c r="D46" s="39"/>
      <c r="E46" s="39"/>
      <c r="F46" s="40" t="str">
        <f aca="false">IF(AND(A46 = "", B46 = "", C46 = ""), "", IF(answer_service_type = "Choisissez ↓", "", VLOOKUP(answer_service_type,type_heures,2,FALSE())))</f>
        <v/>
      </c>
      <c r="G46" s="42"/>
      <c r="H46" s="41" t="str">
        <f aca="false">IF(AND(A46 = "", B46 = "", C46 = ""), "", IF(answer_service_type = "Choisissez ↓", "",VLOOKUP(answer_service_type,type_heures,3,FALSE())))</f>
        <v/>
      </c>
      <c r="I46" s="40" t="str">
        <f aca="false">IF(H46 = "", "",IF( F46*G46*H46/10000 = 0, "", F46*G46*H46/10000))</f>
        <v/>
      </c>
      <c r="J46" s="38"/>
      <c r="K46" s="38"/>
    </row>
    <row r="47" customFormat="false" ht="15" hidden="false" customHeight="false" outlineLevel="0" collapsed="false">
      <c r="A47" s="38"/>
      <c r="B47" s="38"/>
      <c r="C47" s="38"/>
      <c r="D47" s="39"/>
      <c r="E47" s="39"/>
      <c r="F47" s="40" t="str">
        <f aca="false">IF(AND(A47 = "", B47 = "", C47 = ""), "", IF(answer_service_type = "Choisissez ↓", "", VLOOKUP(answer_service_type,type_heures,2,FALSE())))</f>
        <v/>
      </c>
      <c r="G47" s="42"/>
      <c r="H47" s="41" t="str">
        <f aca="false">IF(AND(A47 = "", B47 = "", C47 = ""), "", IF(answer_service_type = "Choisissez ↓", "",VLOOKUP(answer_service_type,type_heures,3,FALSE())))</f>
        <v/>
      </c>
      <c r="I47" s="40" t="str">
        <f aca="false">IF(H47 = "", "",IF( F47*G47*H47/10000 = 0, "", F47*G47*H47/10000))</f>
        <v/>
      </c>
      <c r="J47" s="38"/>
      <c r="K47" s="38"/>
    </row>
    <row r="48" customFormat="false" ht="15" hidden="false" customHeight="false" outlineLevel="0" collapsed="false">
      <c r="A48" s="38"/>
      <c r="B48" s="38"/>
      <c r="C48" s="38"/>
      <c r="D48" s="39"/>
      <c r="E48" s="39"/>
      <c r="F48" s="40" t="str">
        <f aca="false">IF(AND(A48 = "", B48 = "", C48 = ""), "", IF(answer_service_type = "Choisissez ↓", "", VLOOKUP(answer_service_type,type_heures,2,FALSE())))</f>
        <v/>
      </c>
      <c r="G48" s="42"/>
      <c r="H48" s="41" t="str">
        <f aca="false">IF(AND(A48 = "", B48 = "", C48 = ""), "", IF(answer_service_type = "Choisissez ↓", "",VLOOKUP(answer_service_type,type_heures,3,FALSE())))</f>
        <v/>
      </c>
      <c r="I48" s="40" t="str">
        <f aca="false">IF(H48 = "", "",IF( F48*G48*H48/10000 = 0, "", F48*G48*H48/10000))</f>
        <v/>
      </c>
      <c r="J48" s="38"/>
      <c r="K48" s="38"/>
    </row>
    <row r="49" customFormat="false" ht="15" hidden="false" customHeight="false" outlineLevel="0" collapsed="false">
      <c r="A49" s="38"/>
      <c r="B49" s="38"/>
      <c r="C49" s="38"/>
      <c r="D49" s="39"/>
      <c r="E49" s="39"/>
      <c r="F49" s="40" t="str">
        <f aca="false">IF(AND(A49 = "", B49 = "", C49 = ""), "", IF(answer_service_type = "Choisissez ↓", "", VLOOKUP(answer_service_type,type_heures,2,FALSE())))</f>
        <v/>
      </c>
      <c r="G49" s="42"/>
      <c r="H49" s="41" t="str">
        <f aca="false">IF(AND(A49 = "", B49 = "", C49 = ""), "", IF(answer_service_type = "Choisissez ↓", "",VLOOKUP(answer_service_type,type_heures,3,FALSE())))</f>
        <v/>
      </c>
      <c r="I49" s="40" t="str">
        <f aca="false">IF(H49 = "", "",IF( F49*G49*H49/10000 = 0, "", F49*G49*H49/10000))</f>
        <v/>
      </c>
      <c r="J49" s="38"/>
      <c r="K49" s="38"/>
    </row>
    <row r="50" customFormat="false" ht="15" hidden="false" customHeight="false" outlineLevel="0" collapsed="false">
      <c r="A50" s="38"/>
      <c r="B50" s="38"/>
      <c r="C50" s="38"/>
      <c r="D50" s="39"/>
      <c r="E50" s="39"/>
      <c r="F50" s="40" t="str">
        <f aca="false">IF(AND(A50 = "", B50 = "", C50 = ""), "", IF(answer_service_type = "Choisissez ↓", "", VLOOKUP(answer_service_type,type_heures,2,FALSE())))</f>
        <v/>
      </c>
      <c r="G50" s="42"/>
      <c r="H50" s="41" t="str">
        <f aca="false">IF(AND(A50 = "", B50 = "", C50 = ""), "", IF(answer_service_type = "Choisissez ↓", "",VLOOKUP(answer_service_type,type_heures,3,FALSE())))</f>
        <v/>
      </c>
      <c r="I50" s="40" t="str">
        <f aca="false">IF(H50 = "", "",IF( F50*G50*H50/10000 = 0, "", F50*G50*H50/10000))</f>
        <v/>
      </c>
      <c r="J50" s="38"/>
      <c r="K50" s="38"/>
    </row>
    <row r="51" customFormat="false" ht="15" hidden="false" customHeight="false" outlineLevel="0" collapsed="false">
      <c r="A51" s="38"/>
      <c r="B51" s="38"/>
      <c r="C51" s="38"/>
      <c r="D51" s="39"/>
      <c r="E51" s="39"/>
      <c r="F51" s="40" t="str">
        <f aca="false">IF(AND(A51 = "", B51 = "", C51 = ""), "", IF(answer_service_type = "Choisissez ↓", "", VLOOKUP(answer_service_type,type_heures,2,FALSE())))</f>
        <v/>
      </c>
      <c r="G51" s="42"/>
      <c r="H51" s="41" t="str">
        <f aca="false">IF(AND(A51 = "", B51 = "", C51 = ""), "", IF(answer_service_type = "Choisissez ↓", "",VLOOKUP(answer_service_type,type_heures,3,FALSE())))</f>
        <v/>
      </c>
      <c r="I51" s="40" t="str">
        <f aca="false">IF(H51 = "", "",IF( F51*G51*H51/10000 = 0, "", F51*G51*H51/10000))</f>
        <v/>
      </c>
      <c r="J51" s="38"/>
      <c r="K51" s="38"/>
    </row>
    <row r="52" customFormat="false" ht="15" hidden="false" customHeight="false" outlineLevel="0" collapsed="false">
      <c r="A52" s="38"/>
      <c r="B52" s="38"/>
      <c r="C52" s="38"/>
      <c r="D52" s="39"/>
      <c r="E52" s="39"/>
      <c r="F52" s="40" t="str">
        <f aca="false">IF(AND(A52 = "", B52 = "", C52 = ""), "", IF(answer_service_type = "Choisissez ↓", "", VLOOKUP(answer_service_type,type_heures,2,FALSE())))</f>
        <v/>
      </c>
      <c r="G52" s="42"/>
      <c r="H52" s="41" t="str">
        <f aca="false">IF(AND(A52 = "", B52 = "", C52 = ""), "", IF(answer_service_type = "Choisissez ↓", "",VLOOKUP(answer_service_type,type_heures,3,FALSE())))</f>
        <v/>
      </c>
      <c r="I52" s="40" t="str">
        <f aca="false">IF(H52 = "", "",IF( F52*G52*H52/10000 = 0, "", F52*G52*H52/10000))</f>
        <v/>
      </c>
      <c r="J52" s="38"/>
      <c r="K52" s="38"/>
    </row>
    <row r="53" customFormat="false" ht="15" hidden="false" customHeight="false" outlineLevel="0" collapsed="false">
      <c r="A53" s="37" t="s">
        <v>43</v>
      </c>
      <c r="B53" s="37"/>
      <c r="C53" s="37"/>
      <c r="D53" s="37"/>
      <c r="E53" s="37" t="str">
        <f aca="false">IF(D53 = "", "", VLOOKUP(D53,type_ID,2,FALSE()))</f>
        <v/>
      </c>
      <c r="F53" s="37" t="str">
        <f aca="false">IF(AND(A53 = "", B53 = "", C53 = ""), "", IF(answer_service_type = "Choisissez ↓", "", VLOOKUP(answer_service_type,type_heures,2,FALSE())))</f>
        <v/>
      </c>
      <c r="G53" s="37"/>
      <c r="H53" s="37" t="str">
        <f aca="false">IF(AND(A53 = "", B53 = "", C53 = ""), "", IF(answer_service_type = "Choisissez ↓", "",VLOOKUP(answer_service_type,type_heures,3,FALSE())))</f>
        <v/>
      </c>
      <c r="I53" s="37" t="str">
        <f aca="false">IF(H53 = "", "",IF( F53*G53*H53/10000 = 0, "", F53*G53*H53/10000))</f>
        <v/>
      </c>
      <c r="J53" s="37"/>
      <c r="K53" s="37"/>
    </row>
    <row r="54" customFormat="false" ht="15" hidden="false" customHeight="false" outlineLevel="0" collapsed="false">
      <c r="A54" s="38"/>
      <c r="B54" s="38"/>
      <c r="C54" s="38"/>
      <c r="D54" s="44" t="str">
        <f aca="false">IF(AND(B54 = "", C54 = "") = TRUE(), "", "Vac. Ext.")</f>
        <v/>
      </c>
      <c r="E54" s="44" t="str">
        <f aca="false">IF(AND(B54 = "", C54 = "") = TRUE(), "", "NON")</f>
        <v/>
      </c>
      <c r="F54" s="40" t="str">
        <f aca="false">IF(AND(B54 = "", C54 = ""), "", "-")</f>
        <v/>
      </c>
      <c r="G54" s="44" t="str">
        <f aca="false">IF(AND($B54 = "", $C54 = "") = TRUE(), "", "-")</f>
        <v/>
      </c>
      <c r="H54" s="44" t="str">
        <f aca="false">IF(AND($B54 = "", $C54 = "") = TRUE(), "", "-")</f>
        <v/>
      </c>
      <c r="I54" s="44" t="str">
        <f aca="false">IF(AND($B54 = "", $C54 = "") = TRUE(), "", "-")</f>
        <v/>
      </c>
      <c r="J54" s="38"/>
      <c r="K54" s="38"/>
    </row>
    <row r="55" customFormat="false" ht="15" hidden="false" customHeight="false" outlineLevel="0" collapsed="false">
      <c r="A55" s="38"/>
      <c r="B55" s="38"/>
      <c r="C55" s="38"/>
      <c r="D55" s="44" t="str">
        <f aca="false">IF(AND(B55 = "", C55 = "") = TRUE(), "", "Vac. Ext.")</f>
        <v/>
      </c>
      <c r="E55" s="44" t="str">
        <f aca="false">IF(AND(B55 = "", C55 = "") = TRUE(), "", "NON")</f>
        <v/>
      </c>
      <c r="F55" s="40" t="str">
        <f aca="false">IF(AND(B55 = "", C55 = ""), "", "-")</f>
        <v/>
      </c>
      <c r="G55" s="44" t="str">
        <f aca="false">IF(AND($B55 = "", $C55 = "") = TRUE(), "", "-")</f>
        <v/>
      </c>
      <c r="H55" s="44" t="str">
        <f aca="false">IF(AND($B55 = "", $C55 = "") = TRUE(), "", "-")</f>
        <v/>
      </c>
      <c r="I55" s="44" t="str">
        <f aca="false">IF(AND($B55 = "", $C55 = "") = TRUE(), "", "-")</f>
        <v/>
      </c>
      <c r="J55" s="38"/>
      <c r="K55" s="38"/>
    </row>
    <row r="56" customFormat="false" ht="15" hidden="false" customHeight="false" outlineLevel="0" collapsed="false">
      <c r="A56" s="38"/>
      <c r="B56" s="38"/>
      <c r="C56" s="38"/>
      <c r="D56" s="44" t="str">
        <f aca="false">IF(AND(B56 = "", C56 = "") = TRUE(), "", "Vac. Ext.")</f>
        <v/>
      </c>
      <c r="E56" s="44" t="str">
        <f aca="false">IF(AND(B56 = "", C56 = "") = TRUE(), "", "NON")</f>
        <v/>
      </c>
      <c r="F56" s="40" t="str">
        <f aca="false">IF(AND(B56 = "", C56 = ""), "", "-")</f>
        <v/>
      </c>
      <c r="G56" s="44" t="str">
        <f aca="false">IF(AND($B56 = "", $C56 = "") = TRUE(), "", "-")</f>
        <v/>
      </c>
      <c r="H56" s="44" t="str">
        <f aca="false">IF(AND($B56 = "", $C56 = "") = TRUE(), "", "-")</f>
        <v/>
      </c>
      <c r="I56" s="44" t="str">
        <f aca="false">IF(AND($B56 = "", $C56 = "") = TRUE(), "", "-")</f>
        <v/>
      </c>
      <c r="J56" s="38"/>
      <c r="K56" s="38"/>
      <c r="N56" s="2"/>
      <c r="O56" s="2"/>
      <c r="P56" s="2"/>
      <c r="Q56" s="2"/>
      <c r="R56" s="2"/>
      <c r="S56" s="2"/>
      <c r="T56" s="2"/>
      <c r="U56" s="2"/>
      <c r="V56" s="2"/>
    </row>
    <row r="57" customFormat="false" ht="15" hidden="false" customHeight="false" outlineLevel="0" collapsed="false">
      <c r="A57" s="38"/>
      <c r="B57" s="38"/>
      <c r="C57" s="38"/>
      <c r="D57" s="44" t="str">
        <f aca="false">IF(AND(B57 = "", C57 = "") = TRUE(), "", "Vac. Ext.")</f>
        <v/>
      </c>
      <c r="E57" s="44" t="str">
        <f aca="false">IF(AND(B57 = "", C57 = "") = TRUE(), "", "NON")</f>
        <v/>
      </c>
      <c r="F57" s="40" t="str">
        <f aca="false">IF(AND(B57 = "", C57 = ""), "", "-")</f>
        <v/>
      </c>
      <c r="G57" s="44" t="str">
        <f aca="false">IF(AND($B57 = "", $C57 = "") = TRUE(), "", "-")</f>
        <v/>
      </c>
      <c r="H57" s="44" t="str">
        <f aca="false">IF(AND($B57 = "", $C57 = "") = TRUE(), "", "-")</f>
        <v/>
      </c>
      <c r="I57" s="44" t="str">
        <f aca="false">IF(AND($B57 = "", $C57 = "") = TRUE(), "", "-")</f>
        <v/>
      </c>
      <c r="J57" s="38"/>
      <c r="K57" s="38"/>
      <c r="N57" s="2"/>
      <c r="O57" s="2"/>
      <c r="P57" s="2"/>
      <c r="Q57" s="2"/>
      <c r="R57" s="2"/>
      <c r="S57" s="2"/>
      <c r="T57" s="2"/>
      <c r="U57" s="2"/>
      <c r="V57" s="2"/>
    </row>
    <row r="58" customFormat="false" ht="15" hidden="false" customHeight="false" outlineLevel="0" collapsed="false">
      <c r="A58" s="38"/>
      <c r="B58" s="38"/>
      <c r="C58" s="38"/>
      <c r="D58" s="44" t="str">
        <f aca="false">IF(AND(B58 = "", C58 = "") = TRUE(), "", "Vac. Ext.")</f>
        <v/>
      </c>
      <c r="E58" s="44" t="str">
        <f aca="false">IF(AND(B58 = "", C58 = "") = TRUE(), "", "NON")</f>
        <v/>
      </c>
      <c r="F58" s="40" t="str">
        <f aca="false">IF(AND(B58 = "", C58 = ""), "", "-")</f>
        <v/>
      </c>
      <c r="G58" s="44" t="str">
        <f aca="false">IF(AND($B58 = "", $C58 = "") = TRUE(), "", "-")</f>
        <v/>
      </c>
      <c r="H58" s="44" t="str">
        <f aca="false">IF(AND($B58 = "", $C58 = "") = TRUE(), "", "-")</f>
        <v/>
      </c>
      <c r="I58" s="44" t="str">
        <f aca="false">IF(AND($B58 = "", $C58 = "") = TRUE(), "", "-")</f>
        <v/>
      </c>
      <c r="J58" s="38"/>
      <c r="K58" s="38"/>
      <c r="N58" s="2"/>
      <c r="O58" s="2"/>
      <c r="P58" s="2"/>
      <c r="Q58" s="2"/>
      <c r="R58" s="2"/>
      <c r="S58" s="2"/>
      <c r="T58" s="2"/>
      <c r="U58" s="2"/>
      <c r="V58" s="2"/>
    </row>
    <row r="59" customFormat="false" ht="15" hidden="false" customHeight="false" outlineLevel="0" collapsed="false">
      <c r="A59" s="38"/>
      <c r="B59" s="38"/>
      <c r="C59" s="38"/>
      <c r="D59" s="44" t="str">
        <f aca="false">IF(AND(B59 = "", C59 = "") = TRUE(), "", "Vac. Ext.")</f>
        <v/>
      </c>
      <c r="E59" s="44" t="str">
        <f aca="false">IF(AND(B59 = "", C59 = "") = TRUE(), "", "NON")</f>
        <v/>
      </c>
      <c r="F59" s="40" t="str">
        <f aca="false">IF(AND(B59 = "", C59 = ""), "", "-")</f>
        <v/>
      </c>
      <c r="G59" s="44" t="str">
        <f aca="false">IF(AND($B59 = "", $C59 = "") = TRUE(), "", "-")</f>
        <v/>
      </c>
      <c r="H59" s="44" t="str">
        <f aca="false">IF(AND($B59 = "", $C59 = "") = TRUE(), "", "-")</f>
        <v/>
      </c>
      <c r="I59" s="44" t="str">
        <f aca="false">IF(AND($B59 = "", $C59 = "") = TRUE(), "", "-")</f>
        <v/>
      </c>
      <c r="J59" s="38"/>
      <c r="K59" s="38"/>
      <c r="N59" s="2"/>
      <c r="O59" s="2"/>
      <c r="P59" s="2"/>
      <c r="Q59" s="2"/>
      <c r="R59" s="2"/>
      <c r="S59" s="2"/>
      <c r="T59" s="2"/>
      <c r="U59" s="2"/>
      <c r="V59" s="2"/>
    </row>
    <row r="60" customFormat="false" ht="15" hidden="false" customHeight="false" outlineLevel="0" collapsed="false">
      <c r="A60" s="38"/>
      <c r="B60" s="38"/>
      <c r="C60" s="38"/>
      <c r="D60" s="44" t="str">
        <f aca="false">IF(AND(B60 = "", C60 = "") = TRUE(), "", "Vac. Ext.")</f>
        <v/>
      </c>
      <c r="E60" s="44" t="str">
        <f aca="false">IF(AND(B60 = "", C60 = "") = TRUE(), "", "NON")</f>
        <v/>
      </c>
      <c r="F60" s="40" t="str">
        <f aca="false">IF(AND(B60 = "", C60 = ""), "", "-")</f>
        <v/>
      </c>
      <c r="G60" s="44" t="str">
        <f aca="false">IF(AND($B60 = "", $C60 = "") = TRUE(), "", "-")</f>
        <v/>
      </c>
      <c r="H60" s="44" t="str">
        <f aca="false">IF(AND($B60 = "", $C60 = "") = TRUE(), "", "-")</f>
        <v/>
      </c>
      <c r="I60" s="44" t="str">
        <f aca="false">IF(AND($B60 = "", $C60 = "") = TRUE(), "", "-")</f>
        <v/>
      </c>
      <c r="J60" s="38"/>
      <c r="K60" s="38"/>
      <c r="N60" s="2"/>
      <c r="O60" s="2"/>
      <c r="P60" s="2"/>
      <c r="Q60" s="2"/>
      <c r="R60" s="2"/>
      <c r="S60" s="2"/>
      <c r="T60" s="2"/>
      <c r="U60" s="2"/>
      <c r="V60" s="2"/>
    </row>
    <row r="61" customFormat="false" ht="15" hidden="false" customHeight="false" outlineLevel="0" collapsed="false">
      <c r="A61" s="38"/>
      <c r="B61" s="38"/>
      <c r="C61" s="38"/>
      <c r="D61" s="44" t="str">
        <f aca="false">IF(AND(B61 = "", C61 = "") = TRUE(), "", "Vac. Ext.")</f>
        <v/>
      </c>
      <c r="E61" s="44" t="str">
        <f aca="false">IF(AND(B61 = "", C61 = "") = TRUE(), "", "NON")</f>
        <v/>
      </c>
      <c r="F61" s="40" t="str">
        <f aca="false">IF(AND(B61 = "", C61 = ""), "", "-")</f>
        <v/>
      </c>
      <c r="G61" s="44" t="str">
        <f aca="false">IF(AND($B61 = "", $C61 = "") = TRUE(), "", "-")</f>
        <v/>
      </c>
      <c r="H61" s="44" t="str">
        <f aca="false">IF(AND($B61 = "", $C61 = "") = TRUE(), "", "-")</f>
        <v/>
      </c>
      <c r="I61" s="44" t="str">
        <f aca="false">IF(AND($B61 = "", $C61 = "") = TRUE(), "", "-")</f>
        <v/>
      </c>
      <c r="J61" s="38"/>
      <c r="K61" s="38"/>
      <c r="N61" s="2"/>
      <c r="O61" s="2"/>
      <c r="P61" s="2"/>
      <c r="Q61" s="2"/>
      <c r="R61" s="2"/>
      <c r="S61" s="2"/>
      <c r="T61" s="2"/>
      <c r="U61" s="2"/>
      <c r="V61" s="2"/>
    </row>
    <row r="62" customFormat="false" ht="15" hidden="false" customHeight="false" outlineLevel="0" collapsed="false">
      <c r="A62" s="38"/>
      <c r="B62" s="38"/>
      <c r="C62" s="38"/>
      <c r="D62" s="44" t="str">
        <f aca="false">IF(AND(B62 = "", C62 = "") = TRUE(), "", "Vac. Ext.")</f>
        <v/>
      </c>
      <c r="E62" s="44" t="str">
        <f aca="false">IF(AND(B62 = "", C62 = "") = TRUE(), "", "NON")</f>
        <v/>
      </c>
      <c r="F62" s="40" t="str">
        <f aca="false">IF(AND(B62 = "", C62 = ""), "", "-")</f>
        <v/>
      </c>
      <c r="G62" s="44" t="str">
        <f aca="false">IF(AND($B62 = "", $C62 = "") = TRUE(), "", "-")</f>
        <v/>
      </c>
      <c r="H62" s="44" t="str">
        <f aca="false">IF(AND($B62 = "", $C62 = "") = TRUE(), "", "-")</f>
        <v/>
      </c>
      <c r="I62" s="44" t="str">
        <f aca="false">IF(AND($B62 = "", $C62 = "") = TRUE(), "", "-")</f>
        <v/>
      </c>
      <c r="J62" s="38"/>
      <c r="K62" s="38"/>
      <c r="N62" s="2"/>
      <c r="O62" s="2"/>
      <c r="P62" s="2"/>
      <c r="Q62" s="2"/>
      <c r="R62" s="2"/>
      <c r="S62" s="2"/>
      <c r="T62" s="2"/>
      <c r="U62" s="2"/>
      <c r="V62" s="2"/>
    </row>
    <row r="63" customFormat="false" ht="15" hidden="false" customHeight="false" outlineLevel="0" collapsed="false">
      <c r="A63" s="38"/>
      <c r="B63" s="38"/>
      <c r="C63" s="38"/>
      <c r="D63" s="44" t="str">
        <f aca="false">IF(AND(B63 = "", C63 = "") = TRUE(), "", "Vac. Ext.")</f>
        <v/>
      </c>
      <c r="E63" s="44" t="str">
        <f aca="false">IF(AND(B63 = "", C63 = "") = TRUE(), "", "NON")</f>
        <v/>
      </c>
      <c r="F63" s="40" t="str">
        <f aca="false">IF(AND(B63 = "", C63 = ""), "", "-")</f>
        <v/>
      </c>
      <c r="G63" s="44" t="str">
        <f aca="false">IF(AND($B63 = "", $C63 = "") = TRUE(), "", "-")</f>
        <v/>
      </c>
      <c r="H63" s="44" t="str">
        <f aca="false">IF(AND($B63 = "", $C63 = "") = TRUE(), "", "-")</f>
        <v/>
      </c>
      <c r="I63" s="44" t="str">
        <f aca="false">IF(AND($B63 = "", $C63 = "") = TRUE(), "", "-")</f>
        <v/>
      </c>
      <c r="J63" s="38"/>
      <c r="K63" s="38"/>
      <c r="N63" s="2"/>
      <c r="O63" s="2"/>
      <c r="P63" s="2"/>
      <c r="Q63" s="2"/>
      <c r="R63" s="2"/>
      <c r="S63" s="2"/>
      <c r="T63" s="2"/>
      <c r="U63" s="2"/>
      <c r="V63" s="2"/>
    </row>
    <row r="64" customFormat="false" ht="15" hidden="false" customHeight="false" outlineLevel="0" collapsed="false">
      <c r="N64" s="2"/>
      <c r="O64" s="2"/>
      <c r="P64" s="2"/>
      <c r="Q64" s="2"/>
      <c r="R64" s="2"/>
      <c r="S64" s="2"/>
      <c r="T64" s="2"/>
      <c r="U64" s="2"/>
      <c r="V64" s="2"/>
    </row>
    <row r="65" customFormat="false" ht="15" hidden="false" customHeight="false" outlineLevel="0" collapsed="false">
      <c r="A65" s="45"/>
      <c r="N65" s="2"/>
      <c r="O65" s="2"/>
      <c r="P65" s="2"/>
      <c r="Q65" s="2"/>
      <c r="R65" s="2"/>
      <c r="S65" s="2"/>
      <c r="T65" s="2"/>
      <c r="U65" s="2"/>
      <c r="V65" s="2"/>
    </row>
    <row r="66" customFormat="false" ht="15" hidden="false" customHeight="false" outlineLevel="0" collapsed="false">
      <c r="A66" s="45"/>
      <c r="N66" s="2"/>
      <c r="O66" s="2"/>
      <c r="P66" s="2"/>
      <c r="Q66" s="2"/>
      <c r="R66" s="2"/>
      <c r="S66" s="2"/>
      <c r="T66" s="2"/>
      <c r="U66" s="2"/>
      <c r="V66" s="2"/>
    </row>
    <row r="67" customFormat="false" ht="15" hidden="false" customHeight="false" outlineLevel="0" collapsed="false">
      <c r="A67" s="45"/>
      <c r="N67" s="2"/>
      <c r="O67" s="2"/>
      <c r="P67" s="2"/>
      <c r="Q67" s="2"/>
      <c r="R67" s="2"/>
      <c r="S67" s="2"/>
      <c r="T67" s="2"/>
      <c r="U67" s="2"/>
      <c r="V67" s="2"/>
    </row>
    <row r="68" customFormat="false" ht="15" hidden="false" customHeight="false" outlineLevel="0" collapsed="false">
      <c r="A68" s="45"/>
      <c r="N68" s="2"/>
      <c r="O68" s="2"/>
      <c r="P68" s="2"/>
      <c r="Q68" s="2"/>
      <c r="R68" s="2"/>
      <c r="S68" s="2"/>
      <c r="T68" s="2"/>
      <c r="U68" s="2"/>
      <c r="V68" s="2"/>
    </row>
    <row r="69" customFormat="false" ht="15" hidden="false" customHeight="false" outlineLevel="0" collapsed="false">
      <c r="A69" s="45"/>
      <c r="N69" s="2"/>
      <c r="O69" s="2"/>
      <c r="P69" s="2"/>
      <c r="Q69" s="2"/>
      <c r="R69" s="2"/>
      <c r="S69" s="2"/>
      <c r="T69" s="2"/>
      <c r="U69" s="2"/>
      <c r="V69" s="2"/>
    </row>
    <row r="70" customFormat="false" ht="15" hidden="false" customHeight="false" outlineLevel="0" collapsed="false">
      <c r="A70" s="45"/>
      <c r="N70" s="2"/>
      <c r="O70" s="2"/>
      <c r="P70" s="2"/>
      <c r="Q70" s="2"/>
      <c r="R70" s="2"/>
      <c r="S70" s="2"/>
      <c r="T70" s="2"/>
      <c r="U70" s="2"/>
      <c r="V70" s="2"/>
    </row>
    <row r="71" customFormat="false" ht="15" hidden="false" customHeight="false" outlineLevel="0" collapsed="false">
      <c r="A71" s="45"/>
      <c r="N71" s="2"/>
      <c r="O71" s="2"/>
      <c r="P71" s="2"/>
      <c r="Q71" s="2"/>
      <c r="R71" s="2"/>
      <c r="S71" s="2"/>
      <c r="T71" s="2"/>
      <c r="U71" s="2"/>
      <c r="V71" s="2"/>
    </row>
    <row r="72" customFormat="false" ht="15" hidden="false" customHeight="false" outlineLevel="0" collapsed="false">
      <c r="A72" s="45"/>
      <c r="C72" s="2"/>
      <c r="N72" s="2"/>
      <c r="O72" s="2"/>
      <c r="P72" s="2"/>
      <c r="Q72" s="2"/>
      <c r="R72" s="2"/>
      <c r="S72" s="2"/>
      <c r="T72" s="2"/>
      <c r="U72" s="2"/>
      <c r="V72" s="2"/>
    </row>
    <row r="73" customFormat="false" ht="15" hidden="false" customHeight="false" outlineLevel="0" collapsed="false">
      <c r="A73" s="45"/>
      <c r="C73" s="2"/>
      <c r="N73" s="2"/>
      <c r="O73" s="2"/>
      <c r="P73" s="2"/>
      <c r="Q73" s="2"/>
      <c r="R73" s="2"/>
      <c r="S73" s="2"/>
      <c r="T73" s="2"/>
      <c r="U73" s="2"/>
      <c r="V73" s="2"/>
    </row>
    <row r="74" customFormat="false" ht="15" hidden="false" customHeight="false" outlineLevel="0" collapsed="false">
      <c r="A74" s="45"/>
      <c r="C74" s="2"/>
      <c r="N74" s="2"/>
      <c r="O74" s="2"/>
      <c r="P74" s="2"/>
      <c r="Q74" s="2"/>
      <c r="R74" s="2"/>
      <c r="S74" s="2"/>
      <c r="T74" s="2"/>
      <c r="U74" s="2"/>
      <c r="V74" s="2"/>
    </row>
    <row r="75" customFormat="false" ht="15" hidden="false" customHeight="false" outlineLevel="0" collapsed="false">
      <c r="A75" s="45"/>
      <c r="C75" s="2"/>
      <c r="N75" s="2"/>
      <c r="O75" s="2"/>
      <c r="P75" s="2"/>
      <c r="Q75" s="2"/>
      <c r="R75" s="2"/>
      <c r="S75" s="2"/>
      <c r="T75" s="2"/>
      <c r="U75" s="2"/>
      <c r="V75" s="2"/>
    </row>
    <row r="76" customFormat="false" ht="15" hidden="false" customHeight="false" outlineLevel="0" collapsed="false">
      <c r="A76" s="45"/>
      <c r="C76" s="2"/>
      <c r="N76" s="2"/>
      <c r="O76" s="2"/>
      <c r="P76" s="2"/>
      <c r="Q76" s="2"/>
      <c r="R76" s="2"/>
      <c r="S76" s="2"/>
      <c r="T76" s="2"/>
      <c r="U76" s="2"/>
      <c r="V76" s="2"/>
    </row>
    <row r="77" customFormat="false" ht="15" hidden="false" customHeight="false" outlineLevel="0" collapsed="false">
      <c r="A77" s="45"/>
      <c r="B77" s="43"/>
      <c r="C77" s="2"/>
      <c r="N77" s="2"/>
      <c r="O77" s="2"/>
      <c r="P77" s="2"/>
      <c r="Q77" s="2"/>
      <c r="R77" s="2"/>
      <c r="S77" s="2"/>
      <c r="T77" s="2"/>
      <c r="U77" s="2"/>
      <c r="V77" s="2"/>
    </row>
    <row r="78" customFormat="false" ht="15" hidden="false" customHeight="false" outlineLevel="0" collapsed="false">
      <c r="A78" s="45"/>
      <c r="N78" s="2"/>
      <c r="O78" s="2"/>
      <c r="P78" s="2"/>
      <c r="Q78" s="2"/>
      <c r="R78" s="2"/>
      <c r="S78" s="2"/>
      <c r="T78" s="2"/>
      <c r="U78" s="2"/>
      <c r="V78" s="2"/>
    </row>
    <row r="79" customFormat="false" ht="15" hidden="false" customHeight="false" outlineLevel="0" collapsed="false">
      <c r="A79" s="45"/>
      <c r="F79" s="2"/>
      <c r="N79" s="2"/>
      <c r="O79" s="2"/>
      <c r="P79" s="2"/>
      <c r="Q79" s="2"/>
      <c r="R79" s="2"/>
      <c r="S79" s="2"/>
      <c r="T79" s="2"/>
      <c r="U79" s="2"/>
      <c r="V79" s="2"/>
    </row>
    <row r="80" customFormat="false" ht="15" hidden="false" customHeight="false" outlineLevel="0" collapsed="false">
      <c r="A80" s="45"/>
      <c r="N80" s="2"/>
      <c r="O80" s="2"/>
      <c r="P80" s="2"/>
      <c r="Q80" s="2"/>
      <c r="R80" s="2"/>
      <c r="S80" s="2"/>
      <c r="T80" s="2"/>
      <c r="U80" s="2"/>
      <c r="V80" s="2"/>
    </row>
    <row r="81" customFormat="false" ht="15" hidden="false" customHeight="false" outlineLevel="0" collapsed="false">
      <c r="A81" s="45"/>
      <c r="N81" s="2"/>
      <c r="O81" s="2"/>
      <c r="P81" s="2"/>
      <c r="Q81" s="2"/>
      <c r="R81" s="2"/>
      <c r="S81" s="2"/>
      <c r="T81" s="2"/>
      <c r="U81" s="2"/>
      <c r="V81" s="2"/>
    </row>
    <row r="82" customFormat="false" ht="15" hidden="false" customHeight="false" outlineLevel="0" collapsed="false">
      <c r="A82" s="45"/>
      <c r="N82" s="2"/>
      <c r="O82" s="2"/>
      <c r="P82" s="2"/>
      <c r="Q82" s="2"/>
      <c r="R82" s="2"/>
      <c r="S82" s="2"/>
      <c r="T82" s="2"/>
      <c r="U82" s="2"/>
      <c r="V82" s="2"/>
    </row>
    <row r="83" customFormat="false" ht="15" hidden="false" customHeight="false" outlineLevel="0" collapsed="false">
      <c r="A83" s="45"/>
      <c r="N83" s="2"/>
      <c r="O83" s="2"/>
      <c r="P83" s="2"/>
      <c r="Q83" s="2"/>
      <c r="R83" s="2"/>
      <c r="S83" s="2"/>
      <c r="T83" s="2"/>
      <c r="U83" s="2"/>
      <c r="V83" s="2"/>
    </row>
    <row r="84" customFormat="false" ht="15" hidden="false" customHeight="false" outlineLevel="0" collapsed="false">
      <c r="A84" s="45"/>
      <c r="N84" s="2"/>
      <c r="O84" s="2"/>
      <c r="P84" s="2"/>
      <c r="Q84" s="2"/>
      <c r="R84" s="2"/>
      <c r="S84" s="2"/>
      <c r="T84" s="2"/>
      <c r="U84" s="2"/>
      <c r="V84" s="2"/>
    </row>
    <row r="85" customFormat="false" ht="15" hidden="false" customHeight="false" outlineLevel="0" collapsed="false">
      <c r="A85" s="45"/>
      <c r="N85" s="2"/>
      <c r="O85" s="2"/>
      <c r="P85" s="2"/>
      <c r="Q85" s="2"/>
      <c r="R85" s="2"/>
      <c r="S85" s="2"/>
      <c r="T85" s="2"/>
      <c r="U85" s="2"/>
      <c r="V85" s="2"/>
    </row>
    <row r="86" customFormat="false" ht="15" hidden="false" customHeight="false" outlineLevel="0" collapsed="false">
      <c r="A86" s="45"/>
      <c r="N86" s="2"/>
      <c r="O86" s="2"/>
      <c r="P86" s="2"/>
      <c r="Q86" s="2"/>
      <c r="R86" s="2"/>
      <c r="S86" s="2"/>
      <c r="T86" s="2"/>
      <c r="U86" s="2"/>
      <c r="V86" s="2"/>
    </row>
    <row r="87" customFormat="false" ht="15" hidden="false" customHeight="false" outlineLevel="0" collapsed="false">
      <c r="A87" s="45"/>
      <c r="B87" s="2"/>
      <c r="N87" s="2"/>
      <c r="O87" s="2"/>
      <c r="P87" s="2"/>
      <c r="Q87" s="2"/>
      <c r="R87" s="2"/>
      <c r="S87" s="2"/>
      <c r="T87" s="2"/>
      <c r="U87" s="2"/>
      <c r="V87" s="2"/>
    </row>
    <row r="88" customFormat="false" ht="15" hidden="false" customHeight="false" outlineLevel="0" collapsed="false">
      <c r="A88" s="45"/>
      <c r="B88" s="2"/>
      <c r="N88" s="2"/>
      <c r="O88" s="2"/>
      <c r="P88" s="2"/>
      <c r="Q88" s="2"/>
      <c r="R88" s="2"/>
      <c r="S88" s="2"/>
      <c r="T88" s="2"/>
      <c r="U88" s="2"/>
      <c r="V88" s="2"/>
    </row>
    <row r="89" customFormat="false" ht="15" hidden="false" customHeight="false" outlineLevel="0" collapsed="false">
      <c r="A89" s="45"/>
      <c r="B89" s="2"/>
      <c r="N89" s="2"/>
      <c r="O89" s="2"/>
      <c r="P89" s="2"/>
      <c r="Q89" s="2"/>
      <c r="R89" s="2"/>
      <c r="S89" s="2"/>
      <c r="T89" s="2"/>
      <c r="U89" s="2"/>
      <c r="V89" s="2"/>
    </row>
    <row r="90" customFormat="false" ht="15" hidden="false" customHeight="false" outlineLevel="0" collapsed="false">
      <c r="A90" s="45"/>
      <c r="B90" s="2"/>
      <c r="N90" s="2"/>
      <c r="O90" s="2"/>
      <c r="P90" s="2"/>
      <c r="Q90" s="2"/>
      <c r="R90" s="2"/>
      <c r="S90" s="2"/>
      <c r="T90" s="2"/>
      <c r="U90" s="2"/>
      <c r="V90" s="2"/>
    </row>
    <row r="91" customFormat="false" ht="15" hidden="false" customHeight="false" outlineLevel="0" collapsed="false">
      <c r="A91" s="45"/>
      <c r="B91" s="2"/>
    </row>
    <row r="92" customFormat="false" ht="15" hidden="false" customHeight="false" outlineLevel="0" collapsed="false">
      <c r="A92" s="45"/>
    </row>
    <row r="93" customFormat="false" ht="15" hidden="false" customHeight="false" outlineLevel="0" collapsed="false">
      <c r="A93" s="45"/>
    </row>
    <row r="94" customFormat="false" ht="15" hidden="false" customHeight="false" outlineLevel="0" collapsed="false">
      <c r="A94" s="45"/>
      <c r="B94" s="46"/>
    </row>
    <row r="95" customFormat="false" ht="15" hidden="false" customHeight="false" outlineLevel="0" collapsed="false">
      <c r="A95" s="45"/>
      <c r="B95" s="46"/>
    </row>
    <row r="96" customFormat="false" ht="15" hidden="false" customHeight="false" outlineLevel="0" collapsed="false">
      <c r="A96" s="45"/>
      <c r="B96" s="46"/>
    </row>
    <row r="97" customFormat="false" ht="17.35" hidden="false" customHeight="false" outlineLevel="0" collapsed="false">
      <c r="A97" s="47"/>
      <c r="B97" s="46"/>
    </row>
    <row r="98" customFormat="false" ht="17.35" hidden="false" customHeight="false" outlineLevel="0" collapsed="false">
      <c r="A98" s="47"/>
      <c r="B98" s="46"/>
    </row>
    <row r="99" customFormat="false" ht="17.35" hidden="false" customHeight="false" outlineLevel="0" collapsed="false">
      <c r="A99" s="47"/>
      <c r="B99" s="46"/>
    </row>
    <row r="100" customFormat="false" ht="17.35" hidden="false" customHeight="false" outlineLevel="0" collapsed="false">
      <c r="A100" s="47"/>
      <c r="B100" s="46"/>
    </row>
    <row r="101" customFormat="false" ht="17.35" hidden="false" customHeight="false" outlineLevel="0" collapsed="false">
      <c r="A101" s="47"/>
      <c r="B101" s="46"/>
    </row>
    <row r="102" customFormat="false" ht="17.35" hidden="false" customHeight="false" outlineLevel="0" collapsed="false">
      <c r="A102" s="47"/>
      <c r="B102" s="46"/>
    </row>
    <row r="103" customFormat="false" ht="17.35" hidden="false" customHeight="false" outlineLevel="0" collapsed="false">
      <c r="A103" s="47"/>
      <c r="B103" s="46"/>
    </row>
    <row r="104" customFormat="false" ht="17.35" hidden="false" customHeight="false" outlineLevel="0" collapsed="false">
      <c r="A104" s="47"/>
      <c r="B104" s="46"/>
    </row>
    <row r="105" customFormat="false" ht="15" hidden="false" customHeight="false" outlineLevel="0" collapsed="false">
      <c r="A105" s="45"/>
      <c r="B105" s="46"/>
    </row>
    <row r="106" customFormat="false" ht="15" hidden="false" customHeight="false" outlineLevel="0" collapsed="false">
      <c r="B106" s="46" t="str">
        <f aca="false">_xlfn.ORG.LIBREOFFICE.REGEX(A106,"[a-z]{1,}\.[a-z]{1,}@[a-z]{1,}\.[a-z]{1,}","")</f>
        <v/>
      </c>
    </row>
    <row r="107" customFormat="false" ht="15" hidden="false" customHeight="false" outlineLevel="0" collapsed="false">
      <c r="B107" s="46" t="str">
        <f aca="false">_xlfn.ORG.LIBREOFFICE.REGEX(A107,"[a-z]{1,}\.[a-z]{1,}@[a-z]{1,}\.[a-z]{1,}","")</f>
        <v/>
      </c>
    </row>
    <row r="108" customFormat="false" ht="15" hidden="false" customHeight="false" outlineLevel="0" collapsed="false">
      <c r="B108" s="46" t="str">
        <f aca="false">_xlfn.ORG.LIBREOFFICE.REGEX(A108,"[a-z]{1,}\.[a-z]{1,}@[a-z]{1,}\.[a-z]{1,}","")</f>
        <v/>
      </c>
    </row>
    <row r="109" customFormat="false" ht="15" hidden="false" customHeight="false" outlineLevel="0" collapsed="false">
      <c r="B109" s="46" t="str">
        <f aca="false">_xlfn.ORG.LIBREOFFICE.REGEX(A109,"[a-z]{1,}\.[a-z]{1,}@[a-z]{1,}\.[a-z]{1,}","")</f>
        <v/>
      </c>
    </row>
    <row r="110" customFormat="false" ht="15" hidden="false" customHeight="false" outlineLevel="0" collapsed="false">
      <c r="B110" s="46" t="str">
        <f aca="false">_xlfn.ORG.LIBREOFFICE.REGEX(A110,"[a-z]{1,}\.[a-z]{1,}@[a-z]{1,}\.[a-z]{1,}","")</f>
        <v/>
      </c>
    </row>
    <row r="226" customFormat="false" ht="15" hidden="true" customHeight="false" outlineLevel="0" collapsed="false"/>
  </sheetData>
  <autoFilter ref="A1:K63"/>
  <mergeCells count="2">
    <mergeCell ref="A2:K2"/>
    <mergeCell ref="A53:K53"/>
  </mergeCells>
  <conditionalFormatting sqref="B3:E52 B54:C63 G3:H52 J3:K52 J54:K63">
    <cfRule type="expression" priority="2" aboveAverage="0" equalAverage="0" bottom="0" percent="0" rank="0" text="" dxfId="11">
      <formula>MOD(ROW(), 2) = 0</formula>
    </cfRule>
    <cfRule type="expression" priority="3" aboveAverage="0" equalAverage="0" bottom="0" percent="0" rank="0" text="" dxfId="12">
      <formula>MOD(ROW() ,2) = 1</formula>
    </cfRule>
  </conditionalFormatting>
  <conditionalFormatting sqref="F3:F52 I3:I52 D54:I63">
    <cfRule type="expression" priority="4" aboveAverage="0" equalAverage="0" bottom="0" percent="0" rank="0" text="" dxfId="13">
      <formula>MOD(ROW(), 2) = 0</formula>
    </cfRule>
    <cfRule type="expression" priority="5" aboveAverage="0" equalAverage="0" bottom="0" percent="0" rank="0" text="" dxfId="14">
      <formula>MOD(ROW(), 2) = 1</formula>
    </cfRule>
  </conditionalFormatting>
  <conditionalFormatting sqref="A3:A52 A54:A63">
    <cfRule type="expression" priority="6" aboveAverage="0" equalAverage="0" bottom="0" percent="0" rank="0" text="" dxfId="11">
      <formula>AND(MOD(ROW(), 2) = 0, ISBLANK(A3) = TRUE(), ISBLANK(B3) = TRUE()) = TRUE()</formula>
    </cfRule>
    <cfRule type="expression" priority="7" aboveAverage="0" equalAverage="0" bottom="0" percent="0" rank="0" text="" dxfId="12">
      <formula>AND(MOD(ROW(), 2) = 1, ISBLANK(A3) = TRUE(), ISBLANK(B3) = TRUE()) = TRUE()</formula>
    </cfRule>
    <cfRule type="expression" priority="8" aboveAverage="0" equalAverage="0" bottom="0" percent="0" rank="0" text="" dxfId="15">
      <formula>AND(MOD(ROW(), 2) = 0, ISBLANK(A3) = TRUE(), ISBLANK(B3) = FALSE()) = TRUE()</formula>
    </cfRule>
    <cfRule type="expression" priority="9" aboveAverage="0" equalAverage="0" bottom="0" percent="0" rank="0" text="" dxfId="16">
      <formula>AND(MOD(ROW(), 2) = 1, ISBLANK(A3) = TRUE(), ISBLANK(B3) = FALSE()) = TRUE()</formula>
    </cfRule>
    <cfRule type="expression" priority="10" aboveAverage="0" equalAverage="0" bottom="0" percent="0" rank="0" text="" dxfId="11">
      <formula>AND(MOD(ROW(), 2) = 0, _xlfn.ORG.LIBREOFFICE.REGEX(A3,"([:alnum:]|-|_){1,}\.{0,1}[:alnum:]{1,}[^\.]@([:alnum:]|-|_){1,}\.[:alpha:]{2,3}","") = "") = TRUE()</formula>
    </cfRule>
    <cfRule type="expression" priority="11" aboveAverage="0" equalAverage="0" bottom="0" percent="0" rank="0" text="" dxfId="12">
      <formula>AND(MOD(ROW(), 2) = 1, _xlfn.ORG.LIBREOFFICE.REGEX(A3,"([:alnum:]|-|_){1,}\.{0,1}[:alnum:]{1,}[^\.]@([:alnum:]|-|_){1,}\.[:alpha:]{2,3}","") = "") = TRUE()</formula>
    </cfRule>
    <cfRule type="expression" priority="12" aboveAverage="0" equalAverage="0" bottom="0" percent="0" rank="0" text="" dxfId="15">
      <formula>AND(MOD(ROW(), 2) = 0, _xlfn.ORG.LIBREOFFICE.REGEX(A3,"([:alnum:]|-|_){1,}\.{0,1}[:alnum:]{1,}[^\.]@([:alnum:]|-|_){1,}\.[:alpha:]{2,3}","") &lt;&gt; "") = TRUE()</formula>
    </cfRule>
    <cfRule type="expression" priority="13" aboveAverage="0" equalAverage="0" bottom="0" percent="0" rank="0" text="" dxfId="16">
      <formula>AND(MOD(ROW(), 2) = 1, _xlfn.ORG.LIBREOFFICE.REGEX(A3,"([:alnum:]|-|_){1,}\.{0,1}[:alnum:]{1,}[^\.]@([:alnum:]|-|_){1,}\.[:alpha:]{2,3}","") &lt;&gt; "") = TRUE()</formula>
    </cfRule>
  </conditionalFormatting>
  <dataValidations count="5">
    <dataValidation allowBlank="true" errorStyle="stop" operator="equal" showDropDown="false" showErrorMessage="true" showInputMessage="false" sqref="D1:D2 D53 D73:D1110" type="list">
      <formula1>type_statuts</formula1>
      <formula2>0</formula2>
    </dataValidation>
    <dataValidation allowBlank="true" errorStyle="stop" operator="equal" showDropDown="false" showErrorMessage="true" showInputMessage="false" sqref="E1:E53 E88:E1110" type="list">
      <formula1>type_administrateur</formula1>
      <formula2>0</formula2>
    </dataValidation>
    <dataValidation allowBlank="true" errorStyle="stop" operator="equal" showDropDown="false" showErrorMessage="true" showInputMessage="false" sqref="D3:D52" type="list">
      <formula1>IF(answer_service_type = "Choisissez ↓",INDIRECT("choix"),IF(OR(answer_service_type = "Décompte en heures", answer_service_type = "Décompte en vacations") = TRUE(), INDIRECT("statuts_clinique"),IF(answer_service_type = "Non Cadres", INDIRECT("statuts_hopitaux_non_cadres"), INDIRECT("statuts_hopitaux_cadres"))))</formula1>
      <formula2>0</formula2>
    </dataValidation>
    <dataValidation allowBlank="true" errorStyle="stop" operator="between" showDropDown="false" showErrorMessage="true" showInputMessage="false" sqref="N11" type="custom">
      <formula1>IF(AND(ISERROR(SEARCH("@", O11) = FALSE(), ISERROR(SEARCH(".@", O11)) = TRUE(), ISERROR(SEARCH("..", O11)) = TRUE()) = TRUE(), TRUE(), FALSE()),TRUE())</formula1>
      <formula2>0</formula2>
    </dataValidation>
    <dataValidation allowBlank="true" errorStyle="stop" operator="equal" showDropDown="false" showErrorMessage="true" showInputMessage="false" sqref="D54:E72 E73:E87" type="none">
      <formula1>0</formula1>
      <formula2>0</formula2>
    </dataValidation>
  </dataValidations>
  <hyperlinks>
    <hyperlink ref="A3" r:id="rId1" display="Exemple : sandra.prune@chu-demo.fr"/>
    <hyperlink ref="A4" r:id="rId2" display="Exemple : elise.rose@chu-demo.fr"/>
  </hyperlink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MJ4" activeCellId="0" sqref="AMJ4"/>
    </sheetView>
  </sheetViews>
  <sheetFormatPr defaultColWidth="11.54296875" defaultRowHeight="12.8" zeroHeight="false" outlineLevelRow="0" outlineLevelCol="0"/>
  <cols>
    <col collapsed="false" customWidth="true" hidden="false" outlineLevel="0" max="1" min="1" style="2" width="33.2"/>
    <col collapsed="false" customWidth="true" hidden="false" outlineLevel="0" max="2" min="2" style="48" width="18.73"/>
    <col collapsed="false" customWidth="true" hidden="false" outlineLevel="0" max="3" min="3" style="48" width="15.88"/>
    <col collapsed="false" customWidth="true" hidden="false" outlineLevel="0" max="4" min="4" style="48" width="21.31"/>
    <col collapsed="false" customWidth="false" hidden="false" outlineLevel="0" max="12" min="5" style="48" width="11.53"/>
    <col collapsed="false" customWidth="true" hidden="false" outlineLevel="0" max="13" min="13" style="2" width="30.65"/>
    <col collapsed="false" customWidth="false" hidden="true" outlineLevel="0" max="1024" min="14" style="2" width="11.53"/>
  </cols>
  <sheetData>
    <row r="1" s="50" customFormat="true" ht="57.55" hidden="false" customHeight="true" outlineLevel="0" collapsed="false">
      <c r="A1" s="49"/>
      <c r="B1" s="49"/>
      <c r="C1" s="49"/>
      <c r="D1" s="49"/>
      <c r="E1" s="49"/>
      <c r="F1" s="49"/>
      <c r="G1" s="49"/>
      <c r="H1" s="49"/>
      <c r="I1" s="49"/>
      <c r="J1" s="49"/>
      <c r="K1" s="49"/>
      <c r="L1" s="49"/>
      <c r="M1" s="49"/>
    </row>
    <row r="2" s="50" customFormat="true" ht="16.7" hidden="false" customHeight="true" outlineLevel="0" collapsed="false">
      <c r="A2" s="51" t="s">
        <v>44</v>
      </c>
      <c r="B2" s="51" t="s">
        <v>45</v>
      </c>
      <c r="C2" s="51" t="s">
        <v>46</v>
      </c>
      <c r="D2" s="51" t="s">
        <v>47</v>
      </c>
      <c r="E2" s="51" t="s">
        <v>48</v>
      </c>
      <c r="F2" s="51" t="s">
        <v>49</v>
      </c>
      <c r="G2" s="51" t="s">
        <v>50</v>
      </c>
      <c r="H2" s="51" t="s">
        <v>51</v>
      </c>
      <c r="I2" s="51" t="s">
        <v>52</v>
      </c>
      <c r="J2" s="51" t="s">
        <v>53</v>
      </c>
      <c r="K2" s="51" t="s">
        <v>54</v>
      </c>
      <c r="L2" s="51" t="s">
        <v>55</v>
      </c>
      <c r="M2" s="52" t="s">
        <v>56</v>
      </c>
    </row>
    <row r="3" customFormat="false" ht="15" hidden="false" customHeight="false" outlineLevel="0" collapsed="false">
      <c r="A3" s="53" t="s">
        <v>57</v>
      </c>
      <c r="B3" s="54" t="n">
        <v>0.354166666666667</v>
      </c>
      <c r="C3" s="55" t="n">
        <v>0.770833333333333</v>
      </c>
      <c r="D3" s="55" t="n">
        <v>0.416666666666667</v>
      </c>
      <c r="E3" s="56" t="s">
        <v>58</v>
      </c>
      <c r="F3" s="56" t="s">
        <v>58</v>
      </c>
      <c r="G3" s="56" t="s">
        <v>58</v>
      </c>
      <c r="H3" s="56" t="s">
        <v>58</v>
      </c>
      <c r="I3" s="56" t="s">
        <v>58</v>
      </c>
      <c r="J3" s="56" t="s">
        <v>58</v>
      </c>
      <c r="K3" s="56" t="s">
        <v>58</v>
      </c>
      <c r="L3" s="56" t="s">
        <v>58</v>
      </c>
      <c r="M3" s="57"/>
      <c r="N3" s="58"/>
      <c r="O3" s="58"/>
    </row>
    <row r="4" customFormat="false" ht="14.2" hidden="false" customHeight="false" outlineLevel="0" collapsed="false">
      <c r="A4" s="53" t="s">
        <v>59</v>
      </c>
      <c r="B4" s="55" t="n">
        <v>0.354166666666667</v>
      </c>
      <c r="C4" s="55" t="n">
        <v>0.770833333333333</v>
      </c>
      <c r="D4" s="55" t="n">
        <v>0.416666666666667</v>
      </c>
      <c r="E4" s="56" t="s">
        <v>58</v>
      </c>
      <c r="F4" s="56" t="s">
        <v>58</v>
      </c>
      <c r="G4" s="56" t="s">
        <v>58</v>
      </c>
      <c r="H4" s="56" t="s">
        <v>58</v>
      </c>
      <c r="I4" s="56" t="s">
        <v>58</v>
      </c>
      <c r="J4" s="56"/>
      <c r="K4" s="56"/>
      <c r="L4" s="56"/>
      <c r="M4" s="57"/>
      <c r="N4" s="58"/>
      <c r="O4" s="58"/>
    </row>
    <row r="5" customFormat="false" ht="14.2" hidden="false" customHeight="false" outlineLevel="0" collapsed="false">
      <c r="A5" s="53" t="s">
        <v>60</v>
      </c>
      <c r="B5" s="55" t="n">
        <v>0.354166666666667</v>
      </c>
      <c r="C5" s="55" t="n">
        <v>0.770833333333333</v>
      </c>
      <c r="D5" s="55" t="n">
        <v>0.416666666666667</v>
      </c>
      <c r="E5" s="56" t="s">
        <v>58</v>
      </c>
      <c r="F5" s="56" t="s">
        <v>58</v>
      </c>
      <c r="G5" s="56" t="s">
        <v>58</v>
      </c>
      <c r="H5" s="56" t="s">
        <v>58</v>
      </c>
      <c r="I5" s="56" t="s">
        <v>58</v>
      </c>
      <c r="J5" s="56" t="s">
        <v>58</v>
      </c>
      <c r="K5" s="56" t="s">
        <v>58</v>
      </c>
      <c r="L5" s="56" t="s">
        <v>58</v>
      </c>
      <c r="M5" s="57"/>
      <c r="N5" s="58"/>
      <c r="O5" s="58"/>
    </row>
    <row r="6" customFormat="false" ht="14.2" hidden="false" customHeight="false" outlineLevel="0" collapsed="false">
      <c r="A6" s="53" t="s">
        <v>61</v>
      </c>
      <c r="B6" s="55" t="n">
        <v>0.416666666666667</v>
      </c>
      <c r="C6" s="55" t="n">
        <v>0.916666666666667</v>
      </c>
      <c r="D6" s="55" t="n">
        <v>0.5</v>
      </c>
      <c r="E6" s="56"/>
      <c r="F6" s="56"/>
      <c r="G6" s="56"/>
      <c r="H6" s="56"/>
      <c r="I6" s="56"/>
      <c r="J6" s="56" t="s">
        <v>58</v>
      </c>
      <c r="K6" s="56" t="s">
        <v>58</v>
      </c>
      <c r="L6" s="56" t="s">
        <v>58</v>
      </c>
      <c r="M6" s="57"/>
      <c r="N6" s="58"/>
      <c r="O6" s="58"/>
    </row>
    <row r="7" customFormat="false" ht="14.2" hidden="false" customHeight="false" outlineLevel="0" collapsed="false">
      <c r="A7" s="53" t="s">
        <v>62</v>
      </c>
      <c r="B7" s="55" t="n">
        <v>0.770833333333333</v>
      </c>
      <c r="C7" s="55" t="n">
        <v>0.354166666666667</v>
      </c>
      <c r="D7" s="55" t="n">
        <v>0.583333333333333</v>
      </c>
      <c r="E7" s="56" t="s">
        <v>58</v>
      </c>
      <c r="F7" s="56" t="s">
        <v>58</v>
      </c>
      <c r="G7" s="56" t="s">
        <v>58</v>
      </c>
      <c r="H7" s="56" t="s">
        <v>58</v>
      </c>
      <c r="I7" s="56" t="s">
        <v>58</v>
      </c>
      <c r="J7" s="59"/>
      <c r="K7" s="59"/>
      <c r="L7" s="59"/>
      <c r="M7" s="57"/>
      <c r="N7" s="58"/>
      <c r="O7" s="58"/>
    </row>
  </sheetData>
  <mergeCells count="1">
    <mergeCell ref="A1:M1"/>
  </mergeCells>
  <conditionalFormatting sqref="A3:M7">
    <cfRule type="expression" priority="2" aboveAverage="0" equalAverage="0" bottom="0" percent="0" rank="0" text="" dxfId="11">
      <formula>(MOD(ROW(), 2) = 0)</formula>
    </cfRule>
    <cfRule type="expression" priority="3" aboveAverage="0" equalAverage="0" bottom="0" percent="0" rank="0" text="" dxfId="12">
      <formula>MOD(ROW(), 2) = 1</formula>
    </cfRule>
  </conditionalFormatting>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30"/>
  <sheetViews>
    <sheetView showFormulas="false" showGridLines="true" showRowColHeaders="true" showZeros="true" rightToLeft="false" tabSelected="false" showOutlineSymbols="true" defaultGridColor="true" view="normal" topLeftCell="A3" colorId="64" zoomScale="60" zoomScaleNormal="60" zoomScalePageLayoutView="100" workbookViewId="0">
      <selection pane="topLeft" activeCell="B11" activeCellId="0" sqref="B11"/>
    </sheetView>
  </sheetViews>
  <sheetFormatPr defaultColWidth="11.54296875" defaultRowHeight="12.8" zeroHeight="false" outlineLevelRow="0" outlineLevelCol="0"/>
  <cols>
    <col collapsed="false" customWidth="true" hidden="false" outlineLevel="0" max="1" min="1" style="2" width="28.1"/>
    <col collapsed="false" customWidth="true" hidden="false" outlineLevel="0" max="2" min="2" style="2" width="81.72"/>
    <col collapsed="false" customWidth="false" hidden="true" outlineLevel="0" max="1024" min="3" style="2" width="11.53"/>
  </cols>
  <sheetData>
    <row r="1" customFormat="false" ht="57.55" hidden="false" customHeight="true" outlineLevel="0" collapsed="false">
      <c r="A1" s="49"/>
      <c r="B1" s="49"/>
    </row>
    <row r="2" customFormat="false" ht="16.7" hidden="false" customHeight="true" outlineLevel="0" collapsed="false">
      <c r="A2" s="35" t="s">
        <v>63</v>
      </c>
      <c r="B2" s="35" t="s">
        <v>32</v>
      </c>
    </row>
    <row r="3" customFormat="false" ht="42.5" hidden="false" customHeight="true" outlineLevel="0" collapsed="false">
      <c r="A3" s="60" t="s">
        <v>64</v>
      </c>
      <c r="B3" s="60" t="s">
        <v>65</v>
      </c>
    </row>
    <row r="4" customFormat="false" ht="42.5" hidden="false" customHeight="true" outlineLevel="0" collapsed="false">
      <c r="A4" s="60" t="s">
        <v>66</v>
      </c>
      <c r="B4" s="60" t="s">
        <v>67</v>
      </c>
    </row>
    <row r="5" customFormat="false" ht="42.5" hidden="false" customHeight="true" outlineLevel="0" collapsed="false">
      <c r="A5" s="60" t="s">
        <v>68</v>
      </c>
      <c r="B5" s="60" t="s">
        <v>69</v>
      </c>
    </row>
    <row r="6" customFormat="false" ht="14.15" hidden="false" customHeight="true" outlineLevel="0" collapsed="false">
      <c r="A6" s="61"/>
      <c r="B6" s="61"/>
    </row>
    <row r="7" customFormat="false" ht="14.15" hidden="false" customHeight="true" outlineLevel="0" collapsed="false">
      <c r="A7" s="61"/>
      <c r="B7" s="61"/>
    </row>
    <row r="8" customFormat="false" ht="14.15" hidden="false" customHeight="true" outlineLevel="0" collapsed="false">
      <c r="A8" s="61"/>
      <c r="B8" s="61"/>
    </row>
    <row r="9" customFormat="false" ht="14.15" hidden="false" customHeight="true" outlineLevel="0" collapsed="false">
      <c r="A9" s="61"/>
      <c r="B9" s="61"/>
    </row>
    <row r="10" customFormat="false" ht="14.15" hidden="false" customHeight="true" outlineLevel="0" collapsed="false">
      <c r="A10" s="61"/>
      <c r="B10" s="61"/>
    </row>
    <row r="11" customFormat="false" ht="14.15" hidden="false" customHeight="true" outlineLevel="0" collapsed="false">
      <c r="A11" s="61"/>
      <c r="B11" s="61"/>
    </row>
    <row r="12" customFormat="false" ht="14.15" hidden="false" customHeight="true" outlineLevel="0" collapsed="false">
      <c r="A12" s="61"/>
      <c r="B12" s="61"/>
    </row>
    <row r="13" customFormat="false" ht="14.15" hidden="false" customHeight="true" outlineLevel="0" collapsed="false">
      <c r="A13" s="61"/>
      <c r="B13" s="61"/>
    </row>
    <row r="14" customFormat="false" ht="14.15" hidden="false" customHeight="true" outlineLevel="0" collapsed="false">
      <c r="A14" s="61"/>
      <c r="B14" s="61"/>
    </row>
    <row r="15" customFormat="false" ht="14.15" hidden="false" customHeight="true" outlineLevel="0" collapsed="false">
      <c r="A15" s="61"/>
      <c r="B15" s="61"/>
    </row>
    <row r="16" customFormat="false" ht="14.15" hidden="false" customHeight="true" outlineLevel="0" collapsed="false">
      <c r="A16" s="61"/>
      <c r="B16" s="61"/>
    </row>
    <row r="17" customFormat="false" ht="14.15" hidden="false" customHeight="true" outlineLevel="0" collapsed="false">
      <c r="A17" s="61"/>
      <c r="B17" s="61"/>
    </row>
    <row r="18" customFormat="false" ht="14.15" hidden="false" customHeight="true" outlineLevel="0" collapsed="false">
      <c r="A18" s="61"/>
      <c r="B18" s="61"/>
    </row>
    <row r="19" customFormat="false" ht="14.15" hidden="false" customHeight="true" outlineLevel="0" collapsed="false">
      <c r="A19" s="61"/>
      <c r="B19" s="61"/>
    </row>
    <row r="20" customFormat="false" ht="14.15" hidden="false" customHeight="true" outlineLevel="0" collapsed="false">
      <c r="A20" s="61"/>
      <c r="B20" s="61"/>
    </row>
    <row r="21" customFormat="false" ht="14.15" hidden="false" customHeight="true" outlineLevel="0" collapsed="false">
      <c r="A21" s="61"/>
      <c r="B21" s="61"/>
    </row>
    <row r="22" customFormat="false" ht="14.15" hidden="false" customHeight="true" outlineLevel="0" collapsed="false">
      <c r="A22" s="61"/>
      <c r="B22" s="61"/>
    </row>
    <row r="23" customFormat="false" ht="14.15" hidden="false" customHeight="true" outlineLevel="0" collapsed="false">
      <c r="A23" s="61"/>
      <c r="B23" s="61"/>
    </row>
    <row r="24" customFormat="false" ht="14.15" hidden="false" customHeight="true" outlineLevel="0" collapsed="false">
      <c r="A24" s="61"/>
      <c r="B24" s="61"/>
    </row>
    <row r="25" customFormat="false" ht="14.15" hidden="false" customHeight="true" outlineLevel="0" collapsed="false">
      <c r="A25" s="61"/>
      <c r="B25" s="61"/>
    </row>
    <row r="26" customFormat="false" ht="14.15" hidden="false" customHeight="true" outlineLevel="0" collapsed="false">
      <c r="A26" s="61"/>
      <c r="B26" s="61"/>
    </row>
    <row r="27" customFormat="false" ht="14.15" hidden="false" customHeight="true" outlineLevel="0" collapsed="false">
      <c r="A27" s="61"/>
      <c r="B27" s="61"/>
    </row>
    <row r="28" customFormat="false" ht="14.15" hidden="false" customHeight="true" outlineLevel="0" collapsed="false">
      <c r="A28" s="61"/>
      <c r="B28" s="61"/>
    </row>
    <row r="29" customFormat="false" ht="14.15" hidden="false" customHeight="true" outlineLevel="0" collapsed="false">
      <c r="A29" s="61"/>
      <c r="B29" s="61"/>
    </row>
    <row r="30" customFormat="false" ht="14.15" hidden="false" customHeight="true" outlineLevel="0" collapsed="false">
      <c r="A30" s="61"/>
      <c r="B30" s="61"/>
    </row>
  </sheetData>
  <mergeCells count="1">
    <mergeCell ref="A1:B1"/>
  </mergeCells>
  <conditionalFormatting sqref="A3:B5">
    <cfRule type="expression" priority="2" aboveAverage="0" equalAverage="0" bottom="0" percent="0" rank="0" text="" dxfId="11">
      <formula>MOD(ROW(), 2) = 0</formula>
    </cfRule>
    <cfRule type="expression" priority="3" aboveAverage="0" equalAverage="0" bottom="0" percent="0" rank="0" text="" dxfId="12">
      <formula>MOD(ROW(), 2) = 1</formula>
    </cfRule>
  </conditionalFormatting>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H113"/>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E4" activeCellId="0" sqref="E4"/>
    </sheetView>
  </sheetViews>
  <sheetFormatPr defaultColWidth="11.55078125" defaultRowHeight="12.8" zeroHeight="false" outlineLevelRow="0" outlineLevelCol="0"/>
  <cols>
    <col collapsed="false" customWidth="true" hidden="false" outlineLevel="0" max="13" min="1" style="2" width="20.43"/>
    <col collapsed="false" customWidth="true" hidden="false" outlineLevel="0" max="17" min="17" style="2" width="20.43"/>
    <col collapsed="false" customWidth="true" hidden="false" outlineLevel="0" max="19" min="18" style="2" width="25.54"/>
    <col collapsed="false" customWidth="true" hidden="false" outlineLevel="0" max="21" min="21" style="48" width="35.77"/>
    <col collapsed="false" customWidth="true" hidden="false" outlineLevel="0" max="22" min="22" style="48" width="25.54"/>
    <col collapsed="false" customWidth="true" hidden="false" outlineLevel="0" max="29" min="23" style="2" width="25.54"/>
    <col collapsed="false" customWidth="true" hidden="false" outlineLevel="0" max="31" min="31" style="48" width="25.54"/>
    <col collapsed="false" customWidth="true" hidden="false" outlineLevel="0" max="32" min="32" style="48" width="38.31"/>
    <col collapsed="false" customWidth="true" hidden="false" outlineLevel="0" max="34" min="33" style="48" width="15.32"/>
    <col collapsed="false" customWidth="true" hidden="false" outlineLevel="0" max="35" min="35" style="2" width="15.32"/>
  </cols>
  <sheetData>
    <row r="1" customFormat="false" ht="12.8" hidden="false" customHeight="false" outlineLevel="0" collapsed="false">
      <c r="H1" s="62" t="s">
        <v>70</v>
      </c>
      <c r="I1" s="62"/>
      <c r="J1" s="62"/>
      <c r="K1" s="62"/>
      <c r="M1" s="63" t="s">
        <v>71</v>
      </c>
      <c r="O1" s="62" t="s">
        <v>72</v>
      </c>
      <c r="P1" s="62"/>
      <c r="Q1" s="62"/>
      <c r="R1" s="62"/>
      <c r="S1" s="62"/>
      <c r="U1" s="64" t="s">
        <v>25</v>
      </c>
      <c r="V1" s="64" t="s">
        <v>73</v>
      </c>
      <c r="W1" s="64" t="s">
        <v>74</v>
      </c>
      <c r="X1" s="48"/>
      <c r="Y1" s="48"/>
      <c r="Z1" s="48"/>
      <c r="AA1" s="48"/>
      <c r="AB1" s="48"/>
      <c r="AC1" s="48" t="s">
        <v>13</v>
      </c>
      <c r="AE1" s="48" t="s">
        <v>23</v>
      </c>
      <c r="AF1" s="48" t="s">
        <v>11</v>
      </c>
      <c r="AG1" s="48" t="s">
        <v>75</v>
      </c>
    </row>
    <row r="2" customFormat="false" ht="12.8" hidden="false" customHeight="false" outlineLevel="0" collapsed="false">
      <c r="H2" s="65" t="s">
        <v>76</v>
      </c>
      <c r="I2" s="66" t="s">
        <v>7</v>
      </c>
      <c r="J2" s="67" t="s">
        <v>77</v>
      </c>
      <c r="K2" s="67" t="s">
        <v>78</v>
      </c>
      <c r="M2" s="68" t="s">
        <v>7</v>
      </c>
      <c r="O2" s="63" t="s">
        <v>79</v>
      </c>
      <c r="P2" s="63" t="s">
        <v>80</v>
      </c>
      <c r="Q2" s="63" t="s">
        <v>81</v>
      </c>
      <c r="R2" s="63" t="s">
        <v>82</v>
      </c>
      <c r="S2" s="69" t="s">
        <v>83</v>
      </c>
      <c r="U2" s="70" t="s">
        <v>7</v>
      </c>
      <c r="Y2" s="2" t="n">
        <v>2</v>
      </c>
      <c r="Z2" s="2" t="str">
        <f aca="false">INDEX(type_statuts, Y2, 0)</f>
        <v>Professeur des Universités - Praticien Hospitalier</v>
      </c>
      <c r="AC2" s="71" t="s">
        <v>7</v>
      </c>
      <c r="AE2" s="72" t="s">
        <v>7</v>
      </c>
      <c r="AF2" s="73"/>
      <c r="AG2" s="74"/>
      <c r="AH2" s="2"/>
    </row>
    <row r="3" customFormat="false" ht="12.8" hidden="false" customHeight="false" outlineLevel="0" collapsed="false">
      <c r="H3" s="62" t="s">
        <v>84</v>
      </c>
      <c r="I3" s="75" t="s">
        <v>7</v>
      </c>
      <c r="J3" s="76" t="s">
        <v>85</v>
      </c>
      <c r="K3" s="77" t="s">
        <v>86</v>
      </c>
      <c r="M3" s="78" t="s">
        <v>87</v>
      </c>
      <c r="O3" s="79" t="n">
        <f aca="false">MOD(ROW(O1)-1+ROWS(type_services),ROWS(type_services))+1</f>
        <v>1</v>
      </c>
      <c r="P3" s="79" t="n">
        <f aca="false">1+INT(ROW(S1)/(ROWS(type_services)+1))</f>
        <v>1</v>
      </c>
      <c r="Q3" s="80" t="str">
        <f aca="false">INDEX(type_services, O3,P3)</f>
        <v>Anesthésistes</v>
      </c>
      <c r="R3" s="81" t="n">
        <v>48</v>
      </c>
      <c r="S3" s="82" t="n">
        <v>100</v>
      </c>
      <c r="U3" s="83" t="s">
        <v>88</v>
      </c>
      <c r="V3" s="2" t="s">
        <v>89</v>
      </c>
      <c r="W3" s="2" t="n">
        <v>10</v>
      </c>
      <c r="Y3" s="2" t="n">
        <v>9</v>
      </c>
      <c r="Z3" s="2" t="str">
        <f aca="false">INDEX(type_statuts, Y3, 0)</f>
        <v>Maître de Conférence des Universités - Praticien Hospitalier</v>
      </c>
      <c r="AC3" s="84" t="s">
        <v>90</v>
      </c>
      <c r="AE3" s="85" t="n">
        <v>1</v>
      </c>
      <c r="AF3" s="48" t="s">
        <v>91</v>
      </c>
      <c r="AG3" s="86" t="s">
        <v>92</v>
      </c>
    </row>
    <row r="4" customFormat="false" ht="12.8" hidden="false" customHeight="false" outlineLevel="0" collapsed="false">
      <c r="H4" s="62"/>
      <c r="I4" s="87"/>
      <c r="J4" s="88" t="s">
        <v>93</v>
      </c>
      <c r="K4" s="89" t="s">
        <v>94</v>
      </c>
      <c r="M4" s="90" t="s">
        <v>95</v>
      </c>
      <c r="O4" s="79" t="n">
        <f aca="false">MOD(ROW(O2)-1+ROWS(type_services),ROWS(type_services))+1</f>
        <v>2</v>
      </c>
      <c r="P4" s="79" t="n">
        <f aca="false">1+INT(ROW(S2)/(ROWS(type_services)+1))</f>
        <v>1</v>
      </c>
      <c r="Q4" s="91" t="str">
        <f aca="false">INDEX(type_services, O4,P4)</f>
        <v>Urgentistes</v>
      </c>
      <c r="R4" s="92" t="n">
        <v>48</v>
      </c>
      <c r="S4" s="93" t="n">
        <v>81.25</v>
      </c>
      <c r="U4" s="83" t="s">
        <v>96</v>
      </c>
      <c r="V4" s="2"/>
      <c r="W4" s="2" t="n">
        <v>15</v>
      </c>
      <c r="Y4" s="2" t="n">
        <v>11</v>
      </c>
      <c r="Z4" s="2" t="str">
        <f aca="false">INDEX(type_statuts, Y4, 0)</f>
        <v>Praticien Hospitalier</v>
      </c>
      <c r="AC4" s="94" t="s">
        <v>97</v>
      </c>
      <c r="AE4" s="85" t="n">
        <v>2</v>
      </c>
      <c r="AF4" s="48" t="s">
        <v>98</v>
      </c>
      <c r="AG4" s="86" t="s">
        <v>99</v>
      </c>
    </row>
    <row r="5" customFormat="false" ht="12.8" hidden="false" customHeight="false" outlineLevel="0" collapsed="false">
      <c r="A5" s="95" t="s">
        <v>100</v>
      </c>
      <c r="B5" s="95"/>
      <c r="C5" s="95"/>
      <c r="D5" s="95"/>
      <c r="E5" s="95"/>
      <c r="F5" s="95"/>
      <c r="H5" s="62"/>
      <c r="I5" s="87"/>
      <c r="J5" s="88" t="s">
        <v>101</v>
      </c>
      <c r="K5" s="96"/>
      <c r="O5" s="79" t="n">
        <f aca="false">MOD(ROW(O3)-1+ROWS(type_services),ROWS(type_services))+1</f>
        <v>3</v>
      </c>
      <c r="P5" s="79" t="n">
        <f aca="false">1+INT(ROW(S3)/(ROWS(type_services)+1))</f>
        <v>1</v>
      </c>
      <c r="Q5" s="91" t="str">
        <f aca="false">INDEX(type_services, O5,P5)</f>
        <v>Non Cadres</v>
      </c>
      <c r="R5" s="92" t="n">
        <v>35</v>
      </c>
      <c r="S5" s="93" t="n">
        <v>100</v>
      </c>
      <c r="U5" s="83" t="s">
        <v>102</v>
      </c>
      <c r="V5" s="2"/>
      <c r="W5" s="2" t="n">
        <v>16</v>
      </c>
      <c r="Y5" s="2" t="n">
        <v>28</v>
      </c>
      <c r="Z5" s="2" t="str">
        <f aca="false">INDEX(type_statuts, Y5, 0)</f>
        <v>Praticien Hospitalier Contractuel</v>
      </c>
      <c r="AE5" s="85" t="n">
        <v>3</v>
      </c>
      <c r="AF5" s="48" t="s">
        <v>103</v>
      </c>
      <c r="AG5" s="86" t="s">
        <v>92</v>
      </c>
    </row>
    <row r="6" customFormat="false" ht="12.8" hidden="false" customHeight="false" outlineLevel="0" collapsed="false">
      <c r="A6" s="62" t="s">
        <v>104</v>
      </c>
      <c r="B6" s="62"/>
      <c r="C6" s="62"/>
      <c r="D6" s="62"/>
      <c r="E6" s="62" t="s">
        <v>105</v>
      </c>
      <c r="F6" s="62"/>
      <c r="H6" s="62"/>
      <c r="I6" s="97"/>
      <c r="J6" s="98" t="s">
        <v>106</v>
      </c>
      <c r="K6" s="99"/>
      <c r="O6" s="79" t="n">
        <f aca="false">MOD(ROW(O4)-1+ROWS(type_services),ROWS(type_services))+1</f>
        <v>4</v>
      </c>
      <c r="P6" s="79" t="n">
        <f aca="false">1+INT(ROW(S4)/(ROWS(type_services)+1))</f>
        <v>1</v>
      </c>
      <c r="Q6" s="91" t="str">
        <f aca="false">INDEX(type_services, O6,P6)</f>
        <v>Services de Médecine</v>
      </c>
      <c r="R6" s="92" t="n">
        <v>10</v>
      </c>
      <c r="S6" s="93" t="n">
        <v>100</v>
      </c>
      <c r="U6" s="83" t="s">
        <v>107</v>
      </c>
      <c r="V6" s="2"/>
      <c r="W6" s="2" t="n">
        <v>18</v>
      </c>
      <c r="Y6" s="2" t="n">
        <v>35</v>
      </c>
      <c r="Z6" s="2" t="str">
        <f aca="false">INDEX(type_statuts, Y6, 0)</f>
        <v>Chef de Clinique Assistant</v>
      </c>
      <c r="AE6" s="85" t="n">
        <v>4</v>
      </c>
      <c r="AF6" s="48" t="s">
        <v>108</v>
      </c>
      <c r="AG6" s="86" t="s">
        <v>99</v>
      </c>
    </row>
    <row r="7" customFormat="false" ht="12.8" hidden="false" customHeight="false" outlineLevel="0" collapsed="false">
      <c r="A7" s="95" t="s">
        <v>32</v>
      </c>
      <c r="B7" s="95"/>
      <c r="C7" s="95"/>
      <c r="D7" s="95"/>
      <c r="E7" s="95"/>
      <c r="F7" s="95"/>
      <c r="O7" s="79" t="n">
        <f aca="false">MOD(ROW(O5)-1+ROWS(type_services),ROWS(type_services))+1</f>
        <v>1</v>
      </c>
      <c r="P7" s="79" t="n">
        <f aca="false">1+INT(ROW(S5)/(ROWS(type_services)+1))</f>
        <v>2</v>
      </c>
      <c r="Q7" s="91" t="str">
        <f aca="false">INDEX(type_services, O7,P7)</f>
        <v>Décompte en heures</v>
      </c>
      <c r="R7" s="92" t="n">
        <v>35</v>
      </c>
      <c r="S7" s="93" t="n">
        <v>100</v>
      </c>
      <c r="U7" s="83" t="s">
        <v>109</v>
      </c>
      <c r="V7" s="2"/>
      <c r="W7" s="2" t="n">
        <v>20</v>
      </c>
      <c r="Y7" s="2" t="n">
        <v>36</v>
      </c>
      <c r="Z7" s="2" t="str">
        <f aca="false">INDEX(type_statuts, Y7, 0)</f>
        <v>Assistant Spécialiste</v>
      </c>
      <c r="AE7" s="85" t="n">
        <v>5</v>
      </c>
      <c r="AF7" s="48" t="s">
        <v>110</v>
      </c>
      <c r="AG7" s="86" t="s">
        <v>99</v>
      </c>
    </row>
    <row r="8" customFormat="false" ht="12.8" hidden="false" customHeight="false" outlineLevel="0" collapsed="false">
      <c r="A8" s="100" t="s">
        <v>111</v>
      </c>
      <c r="B8" s="100"/>
      <c r="C8" s="100"/>
      <c r="D8" s="100"/>
      <c r="E8" s="100"/>
      <c r="F8" s="100"/>
      <c r="O8" s="101" t="n">
        <f aca="false">MOD(ROW(O6)-1+ROWS(type_services),ROWS(type_services))+1</f>
        <v>2</v>
      </c>
      <c r="P8" s="101" t="n">
        <f aca="false">1+INT(ROW(S6)/(ROWS(type_services)+1))</f>
        <v>2</v>
      </c>
      <c r="Q8" s="102" t="str">
        <f aca="false">INDEX(type_services, O8,P8)</f>
        <v>Décompte en vacations</v>
      </c>
      <c r="R8" s="103" t="n">
        <v>10</v>
      </c>
      <c r="S8" s="104" t="n">
        <v>100</v>
      </c>
      <c r="U8" s="83" t="s">
        <v>112</v>
      </c>
      <c r="V8" s="2"/>
      <c r="W8" s="2" t="n">
        <v>25</v>
      </c>
      <c r="Y8" s="2" t="n">
        <v>37</v>
      </c>
      <c r="Z8" s="2" t="str">
        <f aca="false">INDEX(type_statuts, Y8, 0)</f>
        <v>Assistant</v>
      </c>
      <c r="AE8" s="85" t="n">
        <v>6</v>
      </c>
      <c r="AF8" s="48" t="s">
        <v>113</v>
      </c>
      <c r="AG8" s="86" t="s">
        <v>99</v>
      </c>
    </row>
    <row r="9" customFormat="false" ht="12.8" hidden="false" customHeight="false" outlineLevel="0" collapsed="false">
      <c r="A9" s="100"/>
      <c r="B9" s="100"/>
      <c r="C9" s="100"/>
      <c r="D9" s="100"/>
      <c r="E9" s="100"/>
      <c r="F9" s="100"/>
      <c r="U9" s="83" t="s">
        <v>114</v>
      </c>
      <c r="V9" s="2"/>
      <c r="W9" s="2" t="n">
        <v>28</v>
      </c>
      <c r="Y9" s="2" t="n">
        <v>41</v>
      </c>
      <c r="Z9" s="2" t="str">
        <f aca="false">INDEX(type_statuts, Y9, 0)</f>
        <v>DESC</v>
      </c>
      <c r="AE9" s="85" t="n">
        <v>7</v>
      </c>
      <c r="AF9" s="48" t="s">
        <v>115</v>
      </c>
      <c r="AG9" s="86" t="s">
        <v>92</v>
      </c>
    </row>
    <row r="10" customFormat="false" ht="12.8" hidden="false" customHeight="false" outlineLevel="0" collapsed="false">
      <c r="A10" s="100" t="s">
        <v>116</v>
      </c>
      <c r="B10" s="100"/>
      <c r="C10" s="100"/>
      <c r="D10" s="100"/>
      <c r="E10" s="100"/>
      <c r="F10" s="100"/>
      <c r="U10" s="83" t="s">
        <v>117</v>
      </c>
      <c r="V10" s="2" t="s">
        <v>118</v>
      </c>
      <c r="W10" s="2" t="n">
        <v>30</v>
      </c>
      <c r="Y10" s="2" t="n">
        <v>42</v>
      </c>
      <c r="Z10" s="2" t="str">
        <f aca="false">INDEX(type_statuts, Y10, 0)</f>
        <v>Interne</v>
      </c>
      <c r="AE10" s="85" t="n">
        <v>8</v>
      </c>
      <c r="AF10" s="48" t="s">
        <v>119</v>
      </c>
      <c r="AG10" s="86" t="s">
        <v>99</v>
      </c>
    </row>
    <row r="11" customFormat="false" ht="12.8" hidden="false" customHeight="true" outlineLevel="0" collapsed="false">
      <c r="A11" s="100"/>
      <c r="B11" s="100"/>
      <c r="C11" s="100"/>
      <c r="D11" s="100"/>
      <c r="E11" s="100"/>
      <c r="F11" s="100"/>
      <c r="H11" s="105" t="s">
        <v>120</v>
      </c>
      <c r="I11" s="105"/>
      <c r="J11" s="105"/>
      <c r="K11" s="105"/>
      <c r="U11" s="83" t="s">
        <v>121</v>
      </c>
      <c r="V11" s="2" t="s">
        <v>122</v>
      </c>
      <c r="W11" s="2" t="n">
        <v>35</v>
      </c>
      <c r="Y11" s="2" t="n">
        <v>44</v>
      </c>
      <c r="Z11" s="2" t="str">
        <f aca="false">INDEX(type_statuts, Y11, 0)</f>
        <v>Attaché</v>
      </c>
      <c r="AE11" s="85" t="n">
        <v>9</v>
      </c>
      <c r="AF11" s="48" t="s">
        <v>123</v>
      </c>
      <c r="AG11" s="86" t="s">
        <v>124</v>
      </c>
    </row>
    <row r="12" customFormat="false" ht="12.8" hidden="false" customHeight="false" outlineLevel="0" collapsed="false">
      <c r="A12" s="106" t="s">
        <v>125</v>
      </c>
      <c r="B12" s="106"/>
      <c r="C12" s="106"/>
      <c r="D12" s="106"/>
      <c r="E12" s="106"/>
      <c r="F12" s="106"/>
      <c r="H12" s="105"/>
      <c r="I12" s="105"/>
      <c r="J12" s="105"/>
      <c r="K12" s="105"/>
      <c r="U12" s="83" t="s">
        <v>126</v>
      </c>
      <c r="V12" s="2" t="s">
        <v>127</v>
      </c>
      <c r="W12" s="2" t="n">
        <v>40</v>
      </c>
      <c r="Y12" s="2" t="n">
        <v>61</v>
      </c>
      <c r="Z12" s="2" t="str">
        <f aca="false">INDEX(type_statuts, Y12, 0)</f>
        <v>Vacataire Extérieur</v>
      </c>
      <c r="AE12" s="85" t="n">
        <v>10</v>
      </c>
      <c r="AF12" s="48" t="s">
        <v>128</v>
      </c>
      <c r="AG12" s="86" t="s">
        <v>99</v>
      </c>
    </row>
    <row r="13" customFormat="false" ht="12.8" hidden="false" customHeight="false" outlineLevel="0" collapsed="false">
      <c r="A13" s="106"/>
      <c r="B13" s="106"/>
      <c r="C13" s="106"/>
      <c r="D13" s="106"/>
      <c r="E13" s="106"/>
      <c r="F13" s="106"/>
      <c r="H13" s="105"/>
      <c r="I13" s="105"/>
      <c r="J13" s="105"/>
      <c r="K13" s="105"/>
      <c r="U13" s="83" t="s">
        <v>129</v>
      </c>
      <c r="V13" s="2"/>
      <c r="W13" s="2" t="n">
        <v>41</v>
      </c>
      <c r="Y13" s="2" t="n">
        <v>66</v>
      </c>
      <c r="Z13" s="2" t="str">
        <f aca="false">INDEX(type_statuts, Y13, 0)</f>
        <v>Personnel Administratif</v>
      </c>
      <c r="AE13" s="85" t="n">
        <v>11</v>
      </c>
      <c r="AF13" s="48" t="s">
        <v>130</v>
      </c>
      <c r="AG13" s="86" t="s">
        <v>124</v>
      </c>
    </row>
    <row r="14" customFormat="false" ht="12.8" hidden="false" customHeight="false" outlineLevel="0" collapsed="false">
      <c r="A14" s="107" t="s">
        <v>131</v>
      </c>
      <c r="B14" s="107"/>
      <c r="C14" s="107"/>
      <c r="D14" s="107"/>
      <c r="E14" s="107"/>
      <c r="F14" s="107"/>
      <c r="H14" s="105"/>
      <c r="I14" s="105"/>
      <c r="J14" s="105"/>
      <c r="K14" s="105"/>
      <c r="U14" s="83" t="s">
        <v>132</v>
      </c>
      <c r="V14" s="2" t="s">
        <v>132</v>
      </c>
      <c r="W14" s="2" t="n">
        <v>42</v>
      </c>
      <c r="Y14" s="2" t="n">
        <v>10</v>
      </c>
      <c r="Z14" s="2" t="str">
        <f aca="false">INDEX(type_statuts, Y14, 0)</f>
        <v>Cadre de Santé</v>
      </c>
      <c r="AE14" s="85" t="n">
        <v>12</v>
      </c>
      <c r="AF14" s="48" t="s">
        <v>133</v>
      </c>
      <c r="AG14" s="86" t="s">
        <v>124</v>
      </c>
    </row>
    <row r="15" customFormat="false" ht="12.8" hidden="false" customHeight="false" outlineLevel="0" collapsed="false">
      <c r="A15" s="107"/>
      <c r="B15" s="107"/>
      <c r="C15" s="107"/>
      <c r="D15" s="107"/>
      <c r="E15" s="107"/>
      <c r="F15" s="107"/>
      <c r="H15" s="105"/>
      <c r="I15" s="105"/>
      <c r="J15" s="105"/>
      <c r="K15" s="105"/>
      <c r="U15" s="83" t="s">
        <v>134</v>
      </c>
      <c r="V15" s="2"/>
      <c r="W15" s="2" t="n">
        <v>43</v>
      </c>
      <c r="Y15" s="2" t="n">
        <v>23</v>
      </c>
      <c r="Z15" s="2" t="str">
        <f aca="false">INDEX(type_statuts, Y15, 0)</f>
        <v>Infirmier Anesthésiste</v>
      </c>
      <c r="AE15" s="85" t="n">
        <v>13</v>
      </c>
      <c r="AF15" s="48" t="s">
        <v>135</v>
      </c>
      <c r="AG15" s="86" t="s">
        <v>99</v>
      </c>
    </row>
    <row r="16" customFormat="false" ht="12.8" hidden="false" customHeight="false" outlineLevel="0" collapsed="false">
      <c r="A16" s="107" t="s">
        <v>136</v>
      </c>
      <c r="B16" s="107"/>
      <c r="C16" s="107"/>
      <c r="D16" s="107"/>
      <c r="E16" s="107"/>
      <c r="F16" s="107"/>
      <c r="H16" s="105"/>
      <c r="I16" s="105"/>
      <c r="J16" s="105"/>
      <c r="K16" s="105"/>
      <c r="U16" s="83" t="s">
        <v>137</v>
      </c>
      <c r="V16" s="2"/>
      <c r="W16" s="2" t="n">
        <v>44</v>
      </c>
      <c r="Y16" s="2" t="n">
        <v>25</v>
      </c>
      <c r="Z16" s="2" t="str">
        <f aca="false">INDEX(type_statuts, Y16, 0)</f>
        <v>Infirmier</v>
      </c>
      <c r="AE16" s="85" t="n">
        <v>14</v>
      </c>
      <c r="AF16" s="48" t="s">
        <v>138</v>
      </c>
      <c r="AG16" s="86" t="s">
        <v>99</v>
      </c>
    </row>
    <row r="17" customFormat="false" ht="12.8" hidden="false" customHeight="false" outlineLevel="0" collapsed="false">
      <c r="A17" s="107"/>
      <c r="B17" s="107"/>
      <c r="C17" s="107"/>
      <c r="D17" s="107"/>
      <c r="E17" s="107"/>
      <c r="F17" s="107"/>
      <c r="H17" s="105"/>
      <c r="I17" s="105"/>
      <c r="J17" s="105"/>
      <c r="K17" s="105"/>
      <c r="U17" s="83" t="s">
        <v>139</v>
      </c>
      <c r="V17" s="2"/>
      <c r="W17" s="2" t="n">
        <v>45</v>
      </c>
      <c r="Y17" s="2" t="n">
        <v>61</v>
      </c>
      <c r="Z17" s="2" t="str">
        <f aca="false">INDEX(type_statuts, Y17, 0)</f>
        <v>Vacataire Extérieur</v>
      </c>
      <c r="AE17" s="85" t="n">
        <v>15</v>
      </c>
      <c r="AF17" s="48" t="s">
        <v>140</v>
      </c>
      <c r="AG17" s="86" t="s">
        <v>92</v>
      </c>
    </row>
    <row r="18" customFormat="false" ht="12.8" hidden="false" customHeight="true" outlineLevel="0" collapsed="false">
      <c r="A18" s="107" t="s">
        <v>141</v>
      </c>
      <c r="B18" s="107"/>
      <c r="C18" s="107"/>
      <c r="D18" s="108" t="s">
        <v>142</v>
      </c>
      <c r="E18" s="108"/>
      <c r="F18" s="108"/>
      <c r="H18" s="105"/>
      <c r="I18" s="105"/>
      <c r="J18" s="105"/>
      <c r="K18" s="105"/>
      <c r="U18" s="83" t="s">
        <v>143</v>
      </c>
      <c r="V18" s="2"/>
      <c r="W18" s="2" t="n">
        <v>46</v>
      </c>
      <c r="Y18" s="2" t="n">
        <v>66</v>
      </c>
      <c r="Z18" s="2" t="str">
        <f aca="false">INDEX(type_statuts, Y18, 0)</f>
        <v>Personnel Administratif</v>
      </c>
      <c r="AE18" s="85" t="n">
        <v>16</v>
      </c>
      <c r="AF18" s="48" t="s">
        <v>144</v>
      </c>
      <c r="AG18" s="86" t="s">
        <v>92</v>
      </c>
    </row>
    <row r="19" customFormat="false" ht="12.8" hidden="false" customHeight="false" outlineLevel="0" collapsed="false">
      <c r="A19" s="107"/>
      <c r="B19" s="107"/>
      <c r="C19" s="107"/>
      <c r="D19" s="108"/>
      <c r="E19" s="108"/>
      <c r="F19" s="108"/>
      <c r="H19" s="105"/>
      <c r="I19" s="105"/>
      <c r="J19" s="105"/>
      <c r="K19" s="105"/>
      <c r="U19" s="83" t="s">
        <v>145</v>
      </c>
      <c r="V19" s="2"/>
      <c r="W19" s="2" t="n">
        <v>47</v>
      </c>
      <c r="Y19" s="2" t="n">
        <v>13</v>
      </c>
      <c r="Z19" s="2" t="str">
        <f aca="false">INDEX(type_statuts, Y19, 0)</f>
        <v>Titulaire</v>
      </c>
      <c r="AE19" s="85" t="n">
        <v>17</v>
      </c>
      <c r="AF19" s="48" t="s">
        <v>146</v>
      </c>
      <c r="AG19" s="86" t="s">
        <v>92</v>
      </c>
    </row>
    <row r="20" customFormat="false" ht="12.8" hidden="false" customHeight="false" outlineLevel="0" collapsed="false">
      <c r="A20" s="107"/>
      <c r="B20" s="107"/>
      <c r="C20" s="107"/>
      <c r="D20" s="108"/>
      <c r="E20" s="108"/>
      <c r="F20" s="108"/>
      <c r="H20" s="105"/>
      <c r="I20" s="105"/>
      <c r="J20" s="105"/>
      <c r="K20" s="105"/>
      <c r="U20" s="83" t="s">
        <v>147</v>
      </c>
      <c r="V20" s="2"/>
      <c r="W20" s="2" t="n">
        <v>48</v>
      </c>
      <c r="Y20" s="2" t="n">
        <v>61</v>
      </c>
      <c r="Z20" s="2" t="str">
        <f aca="false">INDEX(type_statuts, Y20, 0)</f>
        <v>Vacataire Extérieur</v>
      </c>
      <c r="AE20" s="85" t="n">
        <v>18</v>
      </c>
      <c r="AF20" s="48" t="s">
        <v>148</v>
      </c>
      <c r="AG20" s="86" t="s">
        <v>99</v>
      </c>
    </row>
    <row r="21" customFormat="false" ht="12.8" hidden="false" customHeight="false" outlineLevel="0" collapsed="false">
      <c r="A21" s="107"/>
      <c r="B21" s="107"/>
      <c r="C21" s="107"/>
      <c r="D21" s="108"/>
      <c r="E21" s="108"/>
      <c r="F21" s="108"/>
      <c r="U21" s="83" t="s">
        <v>149</v>
      </c>
      <c r="V21" s="2"/>
      <c r="W21" s="2" t="n">
        <v>49</v>
      </c>
      <c r="Y21" s="2" t="n">
        <v>66</v>
      </c>
      <c r="Z21" s="2" t="str">
        <f aca="false">INDEX(type_statuts, Y21, 0)</f>
        <v>Personnel Administratif</v>
      </c>
      <c r="AE21" s="85" t="n">
        <v>19</v>
      </c>
      <c r="AF21" s="48" t="s">
        <v>150</v>
      </c>
      <c r="AG21" s="86" t="s">
        <v>92</v>
      </c>
    </row>
    <row r="22" customFormat="false" ht="12.8" hidden="false" customHeight="true" outlineLevel="0" collapsed="false">
      <c r="A22" s="109" t="s">
        <v>151</v>
      </c>
      <c r="B22" s="109"/>
      <c r="C22" s="109"/>
      <c r="D22" s="110" t="s">
        <v>152</v>
      </c>
      <c r="E22" s="110"/>
      <c r="F22" s="110"/>
      <c r="U22" s="83" t="s">
        <v>153</v>
      </c>
      <c r="V22" s="2"/>
      <c r="W22" s="2" t="n">
        <v>50</v>
      </c>
      <c r="AE22" s="85" t="n">
        <v>21</v>
      </c>
      <c r="AF22" s="48" t="s">
        <v>154</v>
      </c>
      <c r="AG22" s="86" t="s">
        <v>92</v>
      </c>
    </row>
    <row r="23" customFormat="false" ht="12.8" hidden="false" customHeight="false" outlineLevel="0" collapsed="false">
      <c r="A23" s="109"/>
      <c r="B23" s="109"/>
      <c r="C23" s="109"/>
      <c r="D23" s="110"/>
      <c r="E23" s="110"/>
      <c r="F23" s="110"/>
      <c r="U23" s="83" t="s">
        <v>155</v>
      </c>
      <c r="V23" s="2"/>
      <c r="W23" s="2" t="n">
        <v>51</v>
      </c>
      <c r="AE23" s="85" t="n">
        <v>22</v>
      </c>
      <c r="AF23" s="48" t="s">
        <v>156</v>
      </c>
      <c r="AG23" s="86" t="s">
        <v>99</v>
      </c>
    </row>
    <row r="24" customFormat="false" ht="12.8" hidden="false" customHeight="false" outlineLevel="0" collapsed="false">
      <c r="A24" s="109"/>
      <c r="B24" s="109"/>
      <c r="C24" s="109"/>
      <c r="D24" s="110"/>
      <c r="E24" s="110"/>
      <c r="F24" s="110"/>
      <c r="U24" s="83" t="s">
        <v>157</v>
      </c>
      <c r="V24" s="2" t="s">
        <v>158</v>
      </c>
      <c r="W24" s="2" t="n">
        <v>55</v>
      </c>
      <c r="AE24" s="85" t="n">
        <v>23</v>
      </c>
      <c r="AF24" s="48" t="s">
        <v>159</v>
      </c>
      <c r="AG24" s="86" t="s">
        <v>92</v>
      </c>
    </row>
    <row r="25" customFormat="false" ht="12.8" hidden="false" customHeight="false" outlineLevel="0" collapsed="false">
      <c r="A25" s="109"/>
      <c r="B25" s="109"/>
      <c r="C25" s="109"/>
      <c r="D25" s="110"/>
      <c r="E25" s="110"/>
      <c r="F25" s="110"/>
      <c r="U25" s="83" t="s">
        <v>160</v>
      </c>
      <c r="V25" s="2"/>
      <c r="W25" s="2" t="n">
        <v>56</v>
      </c>
      <c r="AE25" s="85" t="n">
        <v>24</v>
      </c>
      <c r="AF25" s="48" t="s">
        <v>161</v>
      </c>
      <c r="AG25" s="86" t="s">
        <v>92</v>
      </c>
    </row>
    <row r="26" customFormat="false" ht="12.8" hidden="false" customHeight="true" outlineLevel="0" collapsed="false">
      <c r="A26" s="111" t="s">
        <v>78</v>
      </c>
      <c r="B26" s="111"/>
      <c r="C26" s="111"/>
      <c r="D26" s="112" t="s">
        <v>162</v>
      </c>
      <c r="E26" s="112"/>
      <c r="F26" s="112"/>
      <c r="U26" s="83" t="s">
        <v>163</v>
      </c>
      <c r="V26" s="2" t="s">
        <v>164</v>
      </c>
      <c r="W26" s="2" t="n">
        <v>57</v>
      </c>
      <c r="AE26" s="85" t="n">
        <v>25</v>
      </c>
      <c r="AF26" s="48" t="s">
        <v>165</v>
      </c>
      <c r="AG26" s="86" t="s">
        <v>92</v>
      </c>
    </row>
    <row r="27" customFormat="false" ht="12.8" hidden="false" customHeight="false" outlineLevel="0" collapsed="false">
      <c r="A27" s="111"/>
      <c r="B27" s="111"/>
      <c r="C27" s="111"/>
      <c r="D27" s="112"/>
      <c r="E27" s="112"/>
      <c r="F27" s="112"/>
      <c r="U27" s="83" t="s">
        <v>166</v>
      </c>
      <c r="V27" s="2"/>
      <c r="W27" s="2" t="n">
        <v>58</v>
      </c>
      <c r="AE27" s="85" t="n">
        <v>26</v>
      </c>
      <c r="AF27" s="48" t="s">
        <v>167</v>
      </c>
      <c r="AG27" s="86" t="s">
        <v>92</v>
      </c>
    </row>
    <row r="28" customFormat="false" ht="12.8" hidden="false" customHeight="false" outlineLevel="0" collapsed="false">
      <c r="A28" s="111"/>
      <c r="B28" s="111"/>
      <c r="C28" s="111"/>
      <c r="D28" s="112"/>
      <c r="E28" s="112"/>
      <c r="F28" s="112"/>
      <c r="U28" s="83" t="s">
        <v>168</v>
      </c>
      <c r="V28" s="2"/>
      <c r="W28" s="2" t="n">
        <v>59</v>
      </c>
      <c r="AE28" s="85" t="n">
        <v>27</v>
      </c>
      <c r="AF28" s="48" t="s">
        <v>169</v>
      </c>
      <c r="AG28" s="86" t="s">
        <v>99</v>
      </c>
    </row>
    <row r="29" customFormat="false" ht="12.8" hidden="false" customHeight="false" outlineLevel="0" collapsed="false">
      <c r="A29" s="111"/>
      <c r="B29" s="111"/>
      <c r="C29" s="111"/>
      <c r="D29" s="112"/>
      <c r="E29" s="112"/>
      <c r="F29" s="112"/>
      <c r="U29" s="83" t="s">
        <v>170</v>
      </c>
      <c r="V29" s="2" t="s">
        <v>171</v>
      </c>
      <c r="W29" s="2" t="n">
        <v>60</v>
      </c>
      <c r="AE29" s="85" t="n">
        <v>28</v>
      </c>
      <c r="AF29" s="48" t="s">
        <v>172</v>
      </c>
      <c r="AG29" s="86" t="s">
        <v>99</v>
      </c>
    </row>
    <row r="30" customFormat="false" ht="12.8" hidden="false" customHeight="true" outlineLevel="0" collapsed="false">
      <c r="A30" s="113" t="s">
        <v>173</v>
      </c>
      <c r="B30" s="113"/>
      <c r="C30" s="113"/>
      <c r="D30" s="114" t="s">
        <v>174</v>
      </c>
      <c r="E30" s="114"/>
      <c r="F30" s="114"/>
      <c r="U30" s="83" t="s">
        <v>175</v>
      </c>
      <c r="V30" s="2"/>
      <c r="W30" s="2" t="n">
        <v>62</v>
      </c>
      <c r="AE30" s="85" t="n">
        <v>29</v>
      </c>
      <c r="AF30" s="48" t="s">
        <v>176</v>
      </c>
      <c r="AG30" s="86" t="s">
        <v>99</v>
      </c>
    </row>
    <row r="31" customFormat="false" ht="12.8" hidden="false" customHeight="false" outlineLevel="0" collapsed="false">
      <c r="A31" s="113"/>
      <c r="B31" s="113"/>
      <c r="C31" s="113"/>
      <c r="D31" s="114"/>
      <c r="E31" s="114"/>
      <c r="F31" s="114"/>
      <c r="U31" s="83" t="s">
        <v>177</v>
      </c>
      <c r="V31" s="2"/>
      <c r="W31" s="2" t="n">
        <v>65</v>
      </c>
      <c r="AE31" s="85" t="s">
        <v>178</v>
      </c>
      <c r="AF31" s="48" t="s">
        <v>179</v>
      </c>
      <c r="AG31" s="86" t="s">
        <v>180</v>
      </c>
    </row>
    <row r="32" customFormat="false" ht="12.8" hidden="false" customHeight="false" outlineLevel="0" collapsed="false">
      <c r="A32" s="113"/>
      <c r="B32" s="113"/>
      <c r="C32" s="113"/>
      <c r="D32" s="114"/>
      <c r="E32" s="114"/>
      <c r="F32" s="114"/>
      <c r="U32" s="83" t="s">
        <v>181</v>
      </c>
      <c r="V32" s="2"/>
      <c r="W32" s="2" t="n">
        <v>70</v>
      </c>
      <c r="AE32" s="85" t="s">
        <v>182</v>
      </c>
      <c r="AF32" s="48" t="s">
        <v>183</v>
      </c>
      <c r="AG32" s="86" t="s">
        <v>180</v>
      </c>
    </row>
    <row r="33" customFormat="false" ht="12.8" hidden="false" customHeight="false" outlineLevel="0" collapsed="false">
      <c r="A33" s="113"/>
      <c r="B33" s="113"/>
      <c r="C33" s="113"/>
      <c r="D33" s="114"/>
      <c r="E33" s="114"/>
      <c r="F33" s="114"/>
      <c r="U33" s="83" t="s">
        <v>184</v>
      </c>
      <c r="V33" s="2"/>
      <c r="W33" s="2" t="n">
        <v>72</v>
      </c>
      <c r="AE33" s="85" t="n">
        <v>30</v>
      </c>
      <c r="AF33" s="48" t="s">
        <v>185</v>
      </c>
      <c r="AG33" s="86" t="s">
        <v>124</v>
      </c>
    </row>
    <row r="34" customFormat="false" ht="12.8" hidden="false" customHeight="true" outlineLevel="0" collapsed="false">
      <c r="A34" s="115" t="s">
        <v>186</v>
      </c>
      <c r="B34" s="115"/>
      <c r="C34" s="115"/>
      <c r="D34" s="116" t="s">
        <v>187</v>
      </c>
      <c r="E34" s="116"/>
      <c r="F34" s="116"/>
      <c r="U34" s="83" t="s">
        <v>188</v>
      </c>
      <c r="V34" s="2"/>
      <c r="W34" s="2" t="n">
        <v>73</v>
      </c>
      <c r="AE34" s="85" t="n">
        <v>31</v>
      </c>
      <c r="AF34" s="48" t="s">
        <v>189</v>
      </c>
      <c r="AG34" s="86" t="s">
        <v>124</v>
      </c>
    </row>
    <row r="35" customFormat="false" ht="12.8" hidden="false" customHeight="false" outlineLevel="0" collapsed="false">
      <c r="A35" s="115"/>
      <c r="B35" s="115"/>
      <c r="C35" s="115"/>
      <c r="D35" s="116"/>
      <c r="E35" s="116"/>
      <c r="F35" s="116"/>
      <c r="U35" s="83" t="s">
        <v>190</v>
      </c>
      <c r="V35" s="2"/>
      <c r="W35" s="2" t="n">
        <v>74</v>
      </c>
      <c r="AE35" s="85" t="n">
        <v>32</v>
      </c>
      <c r="AF35" s="48" t="s">
        <v>191</v>
      </c>
      <c r="AG35" s="86" t="s">
        <v>124</v>
      </c>
    </row>
    <row r="36" customFormat="false" ht="12.8" hidden="false" customHeight="false" outlineLevel="0" collapsed="false">
      <c r="A36" s="115"/>
      <c r="B36" s="115"/>
      <c r="C36" s="115"/>
      <c r="D36" s="116"/>
      <c r="E36" s="116"/>
      <c r="F36" s="116"/>
      <c r="U36" s="83" t="s">
        <v>192</v>
      </c>
      <c r="V36" s="2" t="s">
        <v>193</v>
      </c>
      <c r="W36" s="2" t="n">
        <v>75</v>
      </c>
      <c r="AE36" s="85" t="n">
        <v>33</v>
      </c>
      <c r="AF36" s="48" t="s">
        <v>194</v>
      </c>
      <c r="AG36" s="86" t="s">
        <v>92</v>
      </c>
    </row>
    <row r="37" customFormat="false" ht="12.8" hidden="false" customHeight="false" outlineLevel="0" collapsed="false">
      <c r="A37" s="115"/>
      <c r="B37" s="115"/>
      <c r="C37" s="115"/>
      <c r="D37" s="116"/>
      <c r="E37" s="116"/>
      <c r="F37" s="116"/>
      <c r="U37" s="83" t="s">
        <v>195</v>
      </c>
      <c r="V37" s="2" t="s">
        <v>196</v>
      </c>
      <c r="W37" s="2" t="n">
        <v>80</v>
      </c>
      <c r="AE37" s="85" t="n">
        <v>34</v>
      </c>
      <c r="AF37" s="48" t="s">
        <v>197</v>
      </c>
      <c r="AG37" s="86" t="s">
        <v>124</v>
      </c>
    </row>
    <row r="38" customFormat="false" ht="12.8" hidden="false" customHeight="true" outlineLevel="0" collapsed="false">
      <c r="A38" s="117" t="s">
        <v>198</v>
      </c>
      <c r="B38" s="117"/>
      <c r="C38" s="117"/>
      <c r="D38" s="118" t="s">
        <v>199</v>
      </c>
      <c r="E38" s="118"/>
      <c r="F38" s="118"/>
      <c r="U38" s="83" t="s">
        <v>200</v>
      </c>
      <c r="V38" s="2" t="s">
        <v>200</v>
      </c>
      <c r="W38" s="2" t="n">
        <v>85</v>
      </c>
      <c r="AE38" s="85" t="n">
        <v>35</v>
      </c>
      <c r="AF38" s="48" t="s">
        <v>201</v>
      </c>
      <c r="AG38" s="86" t="s">
        <v>99</v>
      </c>
    </row>
    <row r="39" customFormat="false" ht="12.8" hidden="false" customHeight="false" outlineLevel="0" collapsed="false">
      <c r="A39" s="117"/>
      <c r="B39" s="117"/>
      <c r="C39" s="117"/>
      <c r="D39" s="118"/>
      <c r="E39" s="118"/>
      <c r="F39" s="118"/>
      <c r="U39" s="83" t="s">
        <v>202</v>
      </c>
      <c r="V39" s="2"/>
      <c r="W39" s="2" t="n">
        <v>86</v>
      </c>
      <c r="AE39" s="85" t="n">
        <v>36</v>
      </c>
      <c r="AF39" s="48" t="s">
        <v>203</v>
      </c>
      <c r="AG39" s="86" t="s">
        <v>99</v>
      </c>
    </row>
    <row r="40" customFormat="false" ht="12.8" hidden="false" customHeight="false" outlineLevel="0" collapsed="false">
      <c r="A40" s="117"/>
      <c r="B40" s="117"/>
      <c r="C40" s="117"/>
      <c r="D40" s="118"/>
      <c r="E40" s="118"/>
      <c r="F40" s="118"/>
      <c r="U40" s="83" t="s">
        <v>204</v>
      </c>
      <c r="V40" s="2"/>
      <c r="W40" s="2" t="n">
        <v>87</v>
      </c>
      <c r="AE40" s="85" t="n">
        <v>37</v>
      </c>
      <c r="AF40" s="48" t="s">
        <v>205</v>
      </c>
      <c r="AG40" s="86" t="s">
        <v>99</v>
      </c>
    </row>
    <row r="41" customFormat="false" ht="12.8" hidden="false" customHeight="false" outlineLevel="0" collapsed="false">
      <c r="A41" s="117"/>
      <c r="B41" s="117"/>
      <c r="C41" s="117"/>
      <c r="D41" s="118"/>
      <c r="E41" s="118"/>
      <c r="F41" s="118"/>
      <c r="U41" s="83" t="s">
        <v>206</v>
      </c>
      <c r="V41" s="2"/>
      <c r="W41" s="2" t="n">
        <v>88</v>
      </c>
      <c r="AE41" s="85" t="n">
        <v>38</v>
      </c>
      <c r="AF41" s="48" t="s">
        <v>207</v>
      </c>
      <c r="AG41" s="86" t="s">
        <v>92</v>
      </c>
    </row>
    <row r="42" customFormat="false" ht="12.8" hidden="false" customHeight="true" outlineLevel="0" collapsed="false">
      <c r="A42" s="119" t="s">
        <v>208</v>
      </c>
      <c r="B42" s="119"/>
      <c r="C42" s="119"/>
      <c r="D42" s="120" t="s">
        <v>209</v>
      </c>
      <c r="E42" s="120"/>
      <c r="F42" s="120"/>
      <c r="U42" s="83" t="s">
        <v>210</v>
      </c>
      <c r="V42" s="2" t="s">
        <v>210</v>
      </c>
      <c r="W42" s="2" t="n">
        <v>90</v>
      </c>
      <c r="AE42" s="85" t="n">
        <v>39</v>
      </c>
      <c r="AF42" s="48" t="s">
        <v>211</v>
      </c>
      <c r="AG42" s="86" t="s">
        <v>92</v>
      </c>
    </row>
    <row r="43" customFormat="false" ht="12.8" hidden="false" customHeight="false" outlineLevel="0" collapsed="false">
      <c r="A43" s="119"/>
      <c r="B43" s="119"/>
      <c r="C43" s="119"/>
      <c r="D43" s="120"/>
      <c r="E43" s="120"/>
      <c r="F43" s="120"/>
      <c r="U43" s="83" t="s">
        <v>212</v>
      </c>
      <c r="V43" s="2" t="s">
        <v>212</v>
      </c>
      <c r="W43" s="2" t="n">
        <v>100</v>
      </c>
      <c r="AE43" s="85" t="n">
        <v>40</v>
      </c>
      <c r="AF43" s="48" t="s">
        <v>213</v>
      </c>
      <c r="AG43" s="86" t="s">
        <v>92</v>
      </c>
    </row>
    <row r="44" customFormat="false" ht="12.8" hidden="false" customHeight="false" outlineLevel="0" collapsed="false">
      <c r="A44" s="119"/>
      <c r="B44" s="119"/>
      <c r="C44" s="119"/>
      <c r="D44" s="120"/>
      <c r="E44" s="120"/>
      <c r="F44" s="120"/>
      <c r="U44" s="83" t="s">
        <v>214</v>
      </c>
      <c r="V44" s="2"/>
      <c r="W44" s="2" t="n">
        <v>105</v>
      </c>
      <c r="AE44" s="85" t="n">
        <v>41</v>
      </c>
      <c r="AF44" s="48" t="s">
        <v>215</v>
      </c>
      <c r="AG44" s="86" t="s">
        <v>99</v>
      </c>
    </row>
    <row r="45" customFormat="false" ht="12.8" hidden="false" customHeight="false" outlineLevel="0" collapsed="false">
      <c r="A45" s="119"/>
      <c r="B45" s="119"/>
      <c r="C45" s="119"/>
      <c r="D45" s="120"/>
      <c r="E45" s="120"/>
      <c r="F45" s="120"/>
      <c r="U45" s="83" t="s">
        <v>216</v>
      </c>
      <c r="V45" s="2" t="s">
        <v>216</v>
      </c>
      <c r="W45" s="2" t="n">
        <v>110</v>
      </c>
      <c r="AE45" s="85" t="n">
        <v>42</v>
      </c>
      <c r="AF45" s="48" t="s">
        <v>217</v>
      </c>
      <c r="AG45" s="86" t="s">
        <v>92</v>
      </c>
    </row>
    <row r="46" customFormat="false" ht="12.8" hidden="false" customHeight="true" outlineLevel="0" collapsed="false">
      <c r="A46" s="121" t="s">
        <v>218</v>
      </c>
      <c r="B46" s="121"/>
      <c r="C46" s="121"/>
      <c r="D46" s="122" t="s">
        <v>219</v>
      </c>
      <c r="E46" s="122"/>
      <c r="F46" s="122"/>
      <c r="U46" s="83" t="s">
        <v>220</v>
      </c>
      <c r="V46" s="2"/>
      <c r="W46" s="2" t="n">
        <v>115</v>
      </c>
      <c r="AE46" s="85" t="n">
        <v>43</v>
      </c>
      <c r="AF46" s="48" t="s">
        <v>221</v>
      </c>
      <c r="AG46" s="86" t="s">
        <v>92</v>
      </c>
    </row>
    <row r="47" customFormat="false" ht="12.8" hidden="false" customHeight="false" outlineLevel="0" collapsed="false">
      <c r="A47" s="121"/>
      <c r="B47" s="121"/>
      <c r="C47" s="121"/>
      <c r="D47" s="122"/>
      <c r="E47" s="122"/>
      <c r="F47" s="122"/>
      <c r="U47" s="83" t="s">
        <v>222</v>
      </c>
      <c r="V47" s="2"/>
      <c r="W47" s="2" t="n">
        <v>117</v>
      </c>
      <c r="AE47" s="85" t="n">
        <v>44</v>
      </c>
      <c r="AF47" s="48" t="s">
        <v>223</v>
      </c>
      <c r="AG47" s="86" t="s">
        <v>99</v>
      </c>
    </row>
    <row r="48" customFormat="false" ht="12.8" hidden="false" customHeight="false" outlineLevel="0" collapsed="false">
      <c r="A48" s="121"/>
      <c r="B48" s="121"/>
      <c r="C48" s="121"/>
      <c r="D48" s="122"/>
      <c r="E48" s="122"/>
      <c r="F48" s="122"/>
      <c r="U48" s="83" t="s">
        <v>224</v>
      </c>
      <c r="V48" s="2"/>
      <c r="W48" s="2" t="n">
        <v>130</v>
      </c>
      <c r="AE48" s="85" t="n">
        <v>45</v>
      </c>
      <c r="AF48" s="48" t="s">
        <v>225</v>
      </c>
      <c r="AG48" s="86" t="s">
        <v>99</v>
      </c>
    </row>
    <row r="49" customFormat="false" ht="12.8" hidden="false" customHeight="false" outlineLevel="0" collapsed="false">
      <c r="A49" s="121"/>
      <c r="B49" s="121"/>
      <c r="C49" s="121"/>
      <c r="D49" s="122"/>
      <c r="E49" s="122"/>
      <c r="F49" s="122"/>
      <c r="U49" s="83" t="s">
        <v>226</v>
      </c>
      <c r="V49" s="2"/>
      <c r="W49" s="2" t="n">
        <v>140</v>
      </c>
      <c r="AE49" s="85" t="n">
        <v>46</v>
      </c>
      <c r="AF49" s="48" t="s">
        <v>227</v>
      </c>
      <c r="AG49" s="86" t="s">
        <v>124</v>
      </c>
    </row>
    <row r="50" customFormat="false" ht="12.8" hidden="false" customHeight="true" outlineLevel="0" collapsed="false">
      <c r="A50" s="123" t="s">
        <v>228</v>
      </c>
      <c r="B50" s="123"/>
      <c r="C50" s="123"/>
      <c r="D50" s="124" t="s">
        <v>229</v>
      </c>
      <c r="E50" s="124"/>
      <c r="F50" s="124"/>
      <c r="U50" s="83" t="s">
        <v>230</v>
      </c>
      <c r="V50" s="2"/>
      <c r="W50" s="2" t="n">
        <v>141</v>
      </c>
      <c r="AE50" s="85" t="n">
        <v>47</v>
      </c>
      <c r="AF50" s="48" t="s">
        <v>231</v>
      </c>
      <c r="AG50" s="86" t="s">
        <v>92</v>
      </c>
    </row>
    <row r="51" customFormat="false" ht="12.8" hidden="false" customHeight="false" outlineLevel="0" collapsed="false">
      <c r="A51" s="123"/>
      <c r="B51" s="123"/>
      <c r="C51" s="123"/>
      <c r="D51" s="124"/>
      <c r="E51" s="124"/>
      <c r="F51" s="124"/>
      <c r="U51" s="83" t="s">
        <v>232</v>
      </c>
      <c r="V51" s="2"/>
      <c r="W51" s="2" t="n">
        <v>142</v>
      </c>
      <c r="AE51" s="85" t="n">
        <v>48</v>
      </c>
      <c r="AF51" s="48" t="s">
        <v>233</v>
      </c>
      <c r="AG51" s="86" t="s">
        <v>124</v>
      </c>
    </row>
    <row r="52" customFormat="false" ht="12.8" hidden="false" customHeight="false" outlineLevel="0" collapsed="false">
      <c r="A52" s="123"/>
      <c r="B52" s="123"/>
      <c r="C52" s="123"/>
      <c r="D52" s="124"/>
      <c r="E52" s="124"/>
      <c r="F52" s="124"/>
      <c r="U52" s="83" t="s">
        <v>234</v>
      </c>
      <c r="V52" s="2"/>
      <c r="W52" s="2" t="n">
        <v>143</v>
      </c>
      <c r="AE52" s="85" t="n">
        <v>49</v>
      </c>
      <c r="AF52" s="48" t="s">
        <v>235</v>
      </c>
      <c r="AG52" s="86" t="s">
        <v>99</v>
      </c>
    </row>
    <row r="53" customFormat="false" ht="12.8" hidden="false" customHeight="false" outlineLevel="0" collapsed="false">
      <c r="A53" s="123"/>
      <c r="B53" s="123"/>
      <c r="C53" s="123"/>
      <c r="D53" s="124"/>
      <c r="E53" s="124"/>
      <c r="F53" s="124"/>
      <c r="U53" s="83" t="s">
        <v>236</v>
      </c>
      <c r="V53" s="2"/>
      <c r="W53" s="2" t="n">
        <v>144</v>
      </c>
      <c r="AE53" s="85" t="n">
        <v>50</v>
      </c>
      <c r="AF53" s="48" t="s">
        <v>237</v>
      </c>
      <c r="AG53" s="86" t="s">
        <v>99</v>
      </c>
    </row>
    <row r="54" customFormat="false" ht="12.8" hidden="false" customHeight="true" outlineLevel="0" collapsed="false">
      <c r="A54" s="125" t="s">
        <v>238</v>
      </c>
      <c r="B54" s="125"/>
      <c r="C54" s="125"/>
      <c r="D54" s="126" t="s">
        <v>239</v>
      </c>
      <c r="E54" s="126"/>
      <c r="F54" s="126"/>
      <c r="U54" s="83" t="s">
        <v>240</v>
      </c>
      <c r="V54" s="2"/>
      <c r="W54" s="2" t="n">
        <v>145</v>
      </c>
      <c r="AE54" s="85" t="n">
        <v>51</v>
      </c>
      <c r="AF54" s="48" t="s">
        <v>241</v>
      </c>
      <c r="AG54" s="86" t="s">
        <v>99</v>
      </c>
    </row>
    <row r="55" customFormat="false" ht="12.8" hidden="false" customHeight="false" outlineLevel="0" collapsed="false">
      <c r="A55" s="125"/>
      <c r="B55" s="125"/>
      <c r="C55" s="125"/>
      <c r="D55" s="126"/>
      <c r="E55" s="126"/>
      <c r="F55" s="126"/>
      <c r="U55" s="83" t="s">
        <v>242</v>
      </c>
      <c r="V55" s="2"/>
      <c r="W55" s="2" t="n">
        <v>146</v>
      </c>
      <c r="AE55" s="85" t="n">
        <v>52</v>
      </c>
      <c r="AF55" s="48" t="s">
        <v>243</v>
      </c>
      <c r="AG55" s="86" t="s">
        <v>99</v>
      </c>
    </row>
    <row r="56" customFormat="false" ht="12.8" hidden="false" customHeight="false" outlineLevel="0" collapsed="false">
      <c r="A56" s="125"/>
      <c r="B56" s="125"/>
      <c r="C56" s="125"/>
      <c r="D56" s="126"/>
      <c r="E56" s="126"/>
      <c r="F56" s="126"/>
      <c r="U56" s="83" t="s">
        <v>244</v>
      </c>
      <c r="V56" s="2"/>
      <c r="W56" s="2" t="n">
        <v>147</v>
      </c>
      <c r="AE56" s="85" t="n">
        <v>53</v>
      </c>
      <c r="AF56" s="48" t="s">
        <v>245</v>
      </c>
      <c r="AG56" s="86" t="s">
        <v>99</v>
      </c>
    </row>
    <row r="57" customFormat="false" ht="12.8" hidden="false" customHeight="false" outlineLevel="0" collapsed="false">
      <c r="A57" s="125"/>
      <c r="B57" s="125"/>
      <c r="C57" s="125"/>
      <c r="D57" s="126"/>
      <c r="E57" s="126"/>
      <c r="F57" s="126"/>
      <c r="U57" s="83" t="s">
        <v>246</v>
      </c>
      <c r="V57" s="2"/>
      <c r="W57" s="2" t="n">
        <v>148</v>
      </c>
      <c r="AE57" s="85" t="n">
        <v>54</v>
      </c>
      <c r="AF57" s="48" t="s">
        <v>247</v>
      </c>
      <c r="AG57" s="86" t="s">
        <v>99</v>
      </c>
    </row>
    <row r="58" customFormat="false" ht="12.8" hidden="false" customHeight="true" outlineLevel="0" collapsed="false">
      <c r="A58" s="127" t="s">
        <v>248</v>
      </c>
      <c r="B58" s="127"/>
      <c r="C58" s="127"/>
      <c r="D58" s="128" t="s">
        <v>249</v>
      </c>
      <c r="E58" s="128"/>
      <c r="F58" s="128"/>
      <c r="U58" s="83" t="s">
        <v>250</v>
      </c>
      <c r="V58" s="2"/>
      <c r="W58" s="2" t="n">
        <v>149</v>
      </c>
      <c r="AE58" s="85" t="n">
        <v>55</v>
      </c>
      <c r="AF58" s="48" t="s">
        <v>251</v>
      </c>
      <c r="AG58" s="86" t="s">
        <v>99</v>
      </c>
    </row>
    <row r="59" customFormat="false" ht="12.8" hidden="false" customHeight="false" outlineLevel="0" collapsed="false">
      <c r="A59" s="127"/>
      <c r="B59" s="127"/>
      <c r="C59" s="127"/>
      <c r="D59" s="128"/>
      <c r="E59" s="128"/>
      <c r="F59" s="128"/>
      <c r="U59" s="83" t="s">
        <v>252</v>
      </c>
      <c r="V59" s="2"/>
      <c r="W59" s="2" t="n">
        <v>150</v>
      </c>
      <c r="AE59" s="85" t="n">
        <v>56</v>
      </c>
      <c r="AF59" s="48" t="s">
        <v>253</v>
      </c>
      <c r="AG59" s="86" t="s">
        <v>99</v>
      </c>
    </row>
    <row r="60" customFormat="false" ht="12.8" hidden="false" customHeight="false" outlineLevel="0" collapsed="false">
      <c r="A60" s="127"/>
      <c r="B60" s="127"/>
      <c r="C60" s="127"/>
      <c r="D60" s="128"/>
      <c r="E60" s="128"/>
      <c r="F60" s="128"/>
      <c r="U60" s="83" t="s">
        <v>254</v>
      </c>
      <c r="V60" s="2"/>
      <c r="W60" s="2" t="n">
        <v>151</v>
      </c>
      <c r="AE60" s="85" t="n">
        <v>57</v>
      </c>
      <c r="AF60" s="48" t="s">
        <v>255</v>
      </c>
      <c r="AG60" s="86" t="s">
        <v>99</v>
      </c>
    </row>
    <row r="61" customFormat="false" ht="12.8" hidden="false" customHeight="false" outlineLevel="0" collapsed="false">
      <c r="A61" s="127"/>
      <c r="B61" s="127"/>
      <c r="C61" s="127"/>
      <c r="D61" s="128"/>
      <c r="E61" s="128"/>
      <c r="F61" s="128"/>
      <c r="U61" s="83" t="s">
        <v>256</v>
      </c>
      <c r="V61" s="2"/>
      <c r="W61" s="2" t="n">
        <v>170</v>
      </c>
      <c r="AE61" s="85" t="n">
        <v>58</v>
      </c>
      <c r="AF61" s="48" t="s">
        <v>257</v>
      </c>
      <c r="AG61" s="86" t="s">
        <v>92</v>
      </c>
    </row>
    <row r="62" customFormat="false" ht="12.8" hidden="false" customHeight="true" outlineLevel="0" collapsed="false">
      <c r="A62" s="129" t="s">
        <v>258</v>
      </c>
      <c r="B62" s="129"/>
      <c r="C62" s="129"/>
      <c r="D62" s="130" t="s">
        <v>259</v>
      </c>
      <c r="E62" s="130"/>
      <c r="F62" s="130"/>
      <c r="U62" s="83" t="s">
        <v>260</v>
      </c>
      <c r="V62" s="2" t="s">
        <v>261</v>
      </c>
      <c r="W62" s="2" t="n">
        <v>180</v>
      </c>
      <c r="AE62" s="85" t="n">
        <v>59</v>
      </c>
      <c r="AF62" s="48" t="s">
        <v>262</v>
      </c>
      <c r="AG62" s="86" t="s">
        <v>99</v>
      </c>
    </row>
    <row r="63" customFormat="false" ht="12.8" hidden="false" customHeight="false" outlineLevel="0" collapsed="false">
      <c r="A63" s="129"/>
      <c r="B63" s="129"/>
      <c r="C63" s="129"/>
      <c r="D63" s="130"/>
      <c r="E63" s="130"/>
      <c r="F63" s="130"/>
      <c r="U63" s="83" t="s">
        <v>263</v>
      </c>
      <c r="V63" s="2"/>
      <c r="W63" s="2" t="n">
        <v>182</v>
      </c>
      <c r="AE63" s="85" t="n">
        <v>60</v>
      </c>
      <c r="AF63" s="48" t="s">
        <v>264</v>
      </c>
      <c r="AG63" s="86" t="s">
        <v>99</v>
      </c>
    </row>
    <row r="64" customFormat="false" ht="12.8" hidden="false" customHeight="false" outlineLevel="0" collapsed="false">
      <c r="A64" s="129"/>
      <c r="B64" s="129"/>
      <c r="C64" s="129"/>
      <c r="D64" s="130"/>
      <c r="E64" s="130"/>
      <c r="F64" s="130"/>
      <c r="U64" s="83" t="s">
        <v>265</v>
      </c>
      <c r="V64" s="2"/>
      <c r="W64" s="2" t="n">
        <v>185</v>
      </c>
      <c r="AE64" s="85" t="n">
        <v>61</v>
      </c>
      <c r="AF64" s="48" t="s">
        <v>266</v>
      </c>
      <c r="AG64" s="86" t="s">
        <v>99</v>
      </c>
    </row>
    <row r="65" customFormat="false" ht="12.8" hidden="false" customHeight="false" outlineLevel="0" collapsed="false">
      <c r="A65" s="129"/>
      <c r="B65" s="129"/>
      <c r="C65" s="129"/>
      <c r="D65" s="130"/>
      <c r="E65" s="130"/>
      <c r="F65" s="130"/>
      <c r="U65" s="83" t="s">
        <v>267</v>
      </c>
      <c r="V65" s="2"/>
      <c r="W65" s="2" t="n">
        <v>186</v>
      </c>
      <c r="AE65" s="85" t="n">
        <v>62</v>
      </c>
      <c r="AF65" s="48" t="s">
        <v>268</v>
      </c>
      <c r="AG65" s="86" t="s">
        <v>99</v>
      </c>
    </row>
    <row r="66" customFormat="false" ht="12.8" hidden="false" customHeight="false" outlineLevel="0" collapsed="false">
      <c r="A66" s="107" t="s">
        <v>269</v>
      </c>
      <c r="B66" s="107"/>
      <c r="C66" s="107"/>
      <c r="D66" s="107"/>
      <c r="E66" s="107"/>
      <c r="F66" s="107"/>
      <c r="U66" s="83" t="s">
        <v>270</v>
      </c>
      <c r="V66" s="2"/>
      <c r="W66" s="2" t="n">
        <v>188</v>
      </c>
      <c r="AE66" s="85" t="n">
        <v>63</v>
      </c>
      <c r="AF66" s="48" t="s">
        <v>271</v>
      </c>
      <c r="AG66" s="86" t="s">
        <v>92</v>
      </c>
    </row>
    <row r="67" customFormat="false" ht="12.8" hidden="false" customHeight="false" outlineLevel="0" collapsed="false">
      <c r="A67" s="107"/>
      <c r="B67" s="107"/>
      <c r="C67" s="107"/>
      <c r="D67" s="107"/>
      <c r="E67" s="107"/>
      <c r="F67" s="107"/>
      <c r="U67" s="83" t="s">
        <v>272</v>
      </c>
      <c r="V67" s="2" t="s">
        <v>273</v>
      </c>
      <c r="W67" s="2" t="n">
        <v>200</v>
      </c>
      <c r="AE67" s="85" t="n">
        <v>64</v>
      </c>
      <c r="AF67" s="48" t="s">
        <v>274</v>
      </c>
      <c r="AG67" s="86" t="s">
        <v>92</v>
      </c>
    </row>
    <row r="68" customFormat="false" ht="12.8" hidden="false" customHeight="false" outlineLevel="0" collapsed="false">
      <c r="A68" s="107" t="s">
        <v>275</v>
      </c>
      <c r="B68" s="107"/>
      <c r="C68" s="107"/>
      <c r="D68" s="107"/>
      <c r="E68" s="107"/>
      <c r="F68" s="107"/>
      <c r="U68" s="83" t="s">
        <v>276</v>
      </c>
      <c r="V68" s="2"/>
      <c r="W68" s="2" t="n">
        <v>205</v>
      </c>
      <c r="AE68" s="85" t="n">
        <v>65</v>
      </c>
      <c r="AF68" s="48" t="s">
        <v>277</v>
      </c>
      <c r="AG68" s="86" t="s">
        <v>124</v>
      </c>
    </row>
    <row r="69" customFormat="false" ht="12.8" hidden="false" customHeight="false" outlineLevel="0" collapsed="false">
      <c r="A69" s="107"/>
      <c r="B69" s="107"/>
      <c r="C69" s="107"/>
      <c r="D69" s="107"/>
      <c r="E69" s="107"/>
      <c r="F69" s="107"/>
      <c r="U69" s="131" t="s">
        <v>278</v>
      </c>
      <c r="V69" s="2"/>
      <c r="W69" s="2" t="n">
        <v>210</v>
      </c>
      <c r="AE69" s="85" t="n">
        <v>66</v>
      </c>
      <c r="AF69" s="48" t="s">
        <v>279</v>
      </c>
      <c r="AG69" s="86" t="s">
        <v>124</v>
      </c>
    </row>
    <row r="70" customFormat="false" ht="12.8" hidden="false" customHeight="false" outlineLevel="0" collapsed="false">
      <c r="AE70" s="85" t="n">
        <v>67</v>
      </c>
      <c r="AF70" s="48" t="s">
        <v>280</v>
      </c>
      <c r="AG70" s="86" t="s">
        <v>99</v>
      </c>
    </row>
    <row r="71" customFormat="false" ht="12.8" hidden="false" customHeight="false" outlineLevel="0" collapsed="false">
      <c r="AE71" s="85" t="n">
        <v>68</v>
      </c>
      <c r="AF71" s="48" t="s">
        <v>281</v>
      </c>
      <c r="AG71" s="86" t="s">
        <v>99</v>
      </c>
    </row>
    <row r="72" customFormat="false" ht="12.8" hidden="false" customHeight="false" outlineLevel="0" collapsed="false">
      <c r="AE72" s="85" t="n">
        <v>69</v>
      </c>
      <c r="AF72" s="48" t="s">
        <v>282</v>
      </c>
      <c r="AG72" s="86" t="s">
        <v>92</v>
      </c>
    </row>
    <row r="73" customFormat="false" ht="12.8" hidden="false" customHeight="false" outlineLevel="0" collapsed="false">
      <c r="AE73" s="85" t="n">
        <v>70</v>
      </c>
      <c r="AF73" s="48" t="s">
        <v>283</v>
      </c>
      <c r="AG73" s="86" t="s">
        <v>92</v>
      </c>
    </row>
    <row r="74" customFormat="false" ht="12.8" hidden="false" customHeight="false" outlineLevel="0" collapsed="false">
      <c r="AE74" s="85" t="n">
        <v>71</v>
      </c>
      <c r="AF74" s="48" t="s">
        <v>284</v>
      </c>
      <c r="AG74" s="86" t="s">
        <v>92</v>
      </c>
    </row>
    <row r="75" customFormat="false" ht="12.8" hidden="false" customHeight="false" outlineLevel="0" collapsed="false">
      <c r="AE75" s="85" t="n">
        <v>72</v>
      </c>
      <c r="AF75" s="48" t="s">
        <v>285</v>
      </c>
      <c r="AG75" s="86" t="s">
        <v>99</v>
      </c>
    </row>
    <row r="76" customFormat="false" ht="12.8" hidden="false" customHeight="false" outlineLevel="0" collapsed="false">
      <c r="AE76" s="85" t="n">
        <v>73</v>
      </c>
      <c r="AF76" s="48" t="s">
        <v>286</v>
      </c>
      <c r="AG76" s="86" t="s">
        <v>92</v>
      </c>
    </row>
    <row r="77" customFormat="false" ht="12.8" hidden="false" customHeight="false" outlineLevel="0" collapsed="false">
      <c r="AE77" s="85" t="n">
        <v>74</v>
      </c>
      <c r="AF77" s="48" t="s">
        <v>287</v>
      </c>
      <c r="AG77" s="86" t="s">
        <v>92</v>
      </c>
    </row>
    <row r="78" customFormat="false" ht="12.8" hidden="false" customHeight="false" outlineLevel="0" collapsed="false">
      <c r="AE78" s="85" t="n">
        <v>75</v>
      </c>
      <c r="AF78" s="48" t="s">
        <v>288</v>
      </c>
      <c r="AG78" s="86" t="s">
        <v>124</v>
      </c>
    </row>
    <row r="79" customFormat="false" ht="12.8" hidden="false" customHeight="false" outlineLevel="0" collapsed="false">
      <c r="AE79" s="85" t="n">
        <v>76</v>
      </c>
      <c r="AF79" s="48" t="s">
        <v>289</v>
      </c>
      <c r="AG79" s="86" t="s">
        <v>99</v>
      </c>
    </row>
    <row r="80" customFormat="false" ht="12.8" hidden="false" customHeight="false" outlineLevel="0" collapsed="false">
      <c r="AE80" s="85" t="n">
        <v>77</v>
      </c>
      <c r="AF80" s="48" t="s">
        <v>290</v>
      </c>
      <c r="AG80" s="86" t="s">
        <v>124</v>
      </c>
    </row>
    <row r="81" customFormat="false" ht="12.8" hidden="false" customHeight="false" outlineLevel="0" collapsed="false">
      <c r="AE81" s="85" t="n">
        <v>78</v>
      </c>
      <c r="AF81" s="48" t="s">
        <v>291</v>
      </c>
      <c r="AG81" s="86" t="s">
        <v>124</v>
      </c>
    </row>
    <row r="82" customFormat="false" ht="12.8" hidden="false" customHeight="false" outlineLevel="0" collapsed="false">
      <c r="AE82" s="85" t="n">
        <v>79</v>
      </c>
      <c r="AF82" s="48" t="s">
        <v>292</v>
      </c>
      <c r="AG82" s="86" t="s">
        <v>92</v>
      </c>
    </row>
    <row r="83" customFormat="false" ht="12.8" hidden="false" customHeight="false" outlineLevel="0" collapsed="false">
      <c r="AE83" s="85" t="n">
        <v>80</v>
      </c>
      <c r="AF83" s="48" t="s">
        <v>293</v>
      </c>
      <c r="AG83" s="86" t="s">
        <v>99</v>
      </c>
    </row>
    <row r="84" customFormat="false" ht="12.8" hidden="false" customHeight="false" outlineLevel="0" collapsed="false">
      <c r="AE84" s="85" t="n">
        <v>81</v>
      </c>
      <c r="AF84" s="48" t="s">
        <v>294</v>
      </c>
      <c r="AG84" s="86" t="s">
        <v>124</v>
      </c>
    </row>
    <row r="85" customFormat="false" ht="12.8" hidden="false" customHeight="false" outlineLevel="0" collapsed="false">
      <c r="AE85" s="85" t="n">
        <v>82</v>
      </c>
      <c r="AF85" s="48" t="s">
        <v>295</v>
      </c>
      <c r="AG85" s="86" t="s">
        <v>124</v>
      </c>
    </row>
    <row r="86" customFormat="false" ht="12.8" hidden="false" customHeight="false" outlineLevel="0" collapsed="false">
      <c r="AE86" s="85" t="n">
        <v>83</v>
      </c>
      <c r="AF86" s="48" t="s">
        <v>296</v>
      </c>
      <c r="AG86" s="86" t="s">
        <v>99</v>
      </c>
    </row>
    <row r="87" customFormat="false" ht="12.8" hidden="false" customHeight="false" outlineLevel="0" collapsed="false">
      <c r="AE87" s="85" t="n">
        <v>84</v>
      </c>
      <c r="AF87" s="48" t="s">
        <v>297</v>
      </c>
      <c r="AG87" s="86" t="s">
        <v>99</v>
      </c>
    </row>
    <row r="88" customFormat="false" ht="12.8" hidden="false" customHeight="false" outlineLevel="0" collapsed="false">
      <c r="AE88" s="85" t="n">
        <v>85</v>
      </c>
      <c r="AF88" s="48" t="s">
        <v>298</v>
      </c>
      <c r="AG88" s="86" t="s">
        <v>99</v>
      </c>
    </row>
    <row r="89" customFormat="false" ht="12.8" hidden="false" customHeight="false" outlineLevel="0" collapsed="false">
      <c r="AE89" s="85" t="n">
        <v>86</v>
      </c>
      <c r="AF89" s="48" t="s">
        <v>299</v>
      </c>
      <c r="AG89" s="86" t="s">
        <v>92</v>
      </c>
    </row>
    <row r="90" customFormat="false" ht="12.8" hidden="false" customHeight="false" outlineLevel="0" collapsed="false">
      <c r="AE90" s="85" t="n">
        <v>87</v>
      </c>
      <c r="AF90" s="48" t="s">
        <v>300</v>
      </c>
      <c r="AG90" s="86" t="s">
        <v>92</v>
      </c>
    </row>
    <row r="91" customFormat="false" ht="12.8" hidden="false" customHeight="false" outlineLevel="0" collapsed="false">
      <c r="AE91" s="85" t="n">
        <v>88</v>
      </c>
      <c r="AF91" s="48" t="s">
        <v>301</v>
      </c>
      <c r="AG91" s="86" t="s">
        <v>99</v>
      </c>
    </row>
    <row r="92" customFormat="false" ht="12.8" hidden="false" customHeight="false" outlineLevel="0" collapsed="false">
      <c r="AE92" s="85" t="n">
        <v>89</v>
      </c>
      <c r="AF92" s="48" t="s">
        <v>302</v>
      </c>
      <c r="AG92" s="86" t="s">
        <v>92</v>
      </c>
    </row>
    <row r="93" customFormat="false" ht="12.8" hidden="false" customHeight="false" outlineLevel="0" collapsed="false">
      <c r="AE93" s="85" t="n">
        <v>90</v>
      </c>
      <c r="AF93" s="48" t="s">
        <v>303</v>
      </c>
      <c r="AG93" s="86" t="s">
        <v>92</v>
      </c>
    </row>
    <row r="94" customFormat="false" ht="12.8" hidden="false" customHeight="false" outlineLevel="0" collapsed="false">
      <c r="AE94" s="85" t="n">
        <v>91</v>
      </c>
      <c r="AF94" s="48" t="s">
        <v>304</v>
      </c>
      <c r="AG94" s="86" t="s">
        <v>124</v>
      </c>
    </row>
    <row r="95" customFormat="false" ht="12.8" hidden="false" customHeight="false" outlineLevel="0" collapsed="false">
      <c r="AE95" s="85" t="n">
        <v>92</v>
      </c>
      <c r="AF95" s="48" t="s">
        <v>305</v>
      </c>
      <c r="AG95" s="86" t="s">
        <v>124</v>
      </c>
    </row>
    <row r="96" customFormat="false" ht="12.8" hidden="false" customHeight="false" outlineLevel="0" collapsed="false">
      <c r="AE96" s="85" t="n">
        <v>93</v>
      </c>
      <c r="AF96" s="48" t="s">
        <v>306</v>
      </c>
      <c r="AG96" s="86" t="s">
        <v>124</v>
      </c>
    </row>
    <row r="97" customFormat="false" ht="12.8" hidden="false" customHeight="false" outlineLevel="0" collapsed="false">
      <c r="AE97" s="85" t="n">
        <v>94</v>
      </c>
      <c r="AF97" s="48" t="s">
        <v>307</v>
      </c>
      <c r="AG97" s="86" t="s">
        <v>124</v>
      </c>
    </row>
    <row r="98" customFormat="false" ht="12.8" hidden="false" customHeight="false" outlineLevel="0" collapsed="false">
      <c r="AE98" s="85" t="n">
        <v>95</v>
      </c>
      <c r="AF98" s="48" t="s">
        <v>308</v>
      </c>
      <c r="AG98" s="86" t="s">
        <v>124</v>
      </c>
    </row>
    <row r="99" customFormat="false" ht="12.8" hidden="false" customHeight="false" outlineLevel="0" collapsed="false">
      <c r="AE99" s="85" t="n">
        <v>971</v>
      </c>
      <c r="AF99" s="48" t="s">
        <v>309</v>
      </c>
      <c r="AG99" s="86" t="s">
        <v>310</v>
      </c>
    </row>
    <row r="100" customFormat="false" ht="12.8" hidden="false" customHeight="false" outlineLevel="0" collapsed="false">
      <c r="AE100" s="85" t="n">
        <v>972</v>
      </c>
      <c r="AF100" s="48" t="s">
        <v>311</v>
      </c>
      <c r="AG100" s="86" t="s">
        <v>310</v>
      </c>
    </row>
    <row r="101" customFormat="false" ht="12.8" hidden="false" customHeight="false" outlineLevel="0" collapsed="false">
      <c r="AE101" s="85" t="n">
        <v>973</v>
      </c>
      <c r="AF101" s="48" t="s">
        <v>312</v>
      </c>
      <c r="AG101" s="86" t="s">
        <v>313</v>
      </c>
    </row>
    <row r="102" customFormat="false" ht="12.8" hidden="false" customHeight="false" outlineLevel="0" collapsed="false">
      <c r="AE102" s="85" t="n">
        <v>974</v>
      </c>
      <c r="AF102" s="48" t="s">
        <v>314</v>
      </c>
      <c r="AG102" s="86" t="s">
        <v>315</v>
      </c>
    </row>
    <row r="103" customFormat="false" ht="12.8" hidden="false" customHeight="false" outlineLevel="0" collapsed="false">
      <c r="AE103" s="85" t="n">
        <v>975</v>
      </c>
      <c r="AF103" s="48" t="s">
        <v>316</v>
      </c>
      <c r="AG103" s="86" t="s">
        <v>313</v>
      </c>
    </row>
    <row r="104" customFormat="false" ht="12.8" hidden="false" customHeight="false" outlineLevel="0" collapsed="false">
      <c r="AE104" s="85" t="n">
        <v>976</v>
      </c>
      <c r="AF104" s="48" t="s">
        <v>317</v>
      </c>
      <c r="AG104" s="86" t="s">
        <v>318</v>
      </c>
    </row>
    <row r="105" customFormat="false" ht="12.8" hidden="false" customHeight="false" outlineLevel="0" collapsed="false">
      <c r="AE105" s="85" t="n">
        <v>977</v>
      </c>
      <c r="AF105" s="48" t="s">
        <v>319</v>
      </c>
      <c r="AG105" s="86" t="s">
        <v>310</v>
      </c>
    </row>
    <row r="106" customFormat="false" ht="12.8" hidden="false" customHeight="false" outlineLevel="0" collapsed="false">
      <c r="AE106" s="85" t="n">
        <v>978</v>
      </c>
      <c r="AF106" s="48" t="s">
        <v>320</v>
      </c>
      <c r="AG106" s="86" t="s">
        <v>310</v>
      </c>
    </row>
    <row r="107" customFormat="false" ht="12.8" hidden="false" customHeight="false" outlineLevel="0" collapsed="false">
      <c r="AE107" s="85" t="n">
        <v>984</v>
      </c>
      <c r="AF107" s="48" t="s">
        <v>321</v>
      </c>
      <c r="AG107" s="86" t="s">
        <v>322</v>
      </c>
    </row>
    <row r="108" customFormat="false" ht="12.8" hidden="false" customHeight="false" outlineLevel="0" collapsed="false">
      <c r="AE108" s="85" t="n">
        <v>986</v>
      </c>
      <c r="AF108" s="48" t="s">
        <v>323</v>
      </c>
      <c r="AG108" s="86" t="s">
        <v>324</v>
      </c>
    </row>
    <row r="109" customFormat="false" ht="12.8" hidden="false" customHeight="false" outlineLevel="0" collapsed="false">
      <c r="AE109" s="85" t="n">
        <v>987</v>
      </c>
      <c r="AF109" s="48" t="s">
        <v>325</v>
      </c>
      <c r="AG109" s="86" t="s">
        <v>326</v>
      </c>
    </row>
    <row r="110" customFormat="false" ht="12.8" hidden="false" customHeight="false" outlineLevel="0" collapsed="false">
      <c r="AE110" s="85" t="n">
        <v>988</v>
      </c>
      <c r="AF110" s="48" t="s">
        <v>327</v>
      </c>
      <c r="AG110" s="86" t="s">
        <v>328</v>
      </c>
    </row>
    <row r="111" customFormat="false" ht="12.8" hidden="false" customHeight="false" outlineLevel="0" collapsed="false">
      <c r="AE111" s="132" t="n">
        <v>989</v>
      </c>
      <c r="AF111" s="133" t="s">
        <v>329</v>
      </c>
      <c r="AG111" s="134" t="s">
        <v>330</v>
      </c>
    </row>
    <row r="113" customFormat="false" ht="12.8" hidden="false" customHeight="false" outlineLevel="0" collapsed="false">
      <c r="AE113" s="2"/>
      <c r="AF113" s="2"/>
    </row>
  </sheetData>
  <sheetProtection sheet="true" objects="true" scenarios="true" selectLockedCells="true"/>
  <autoFilter ref="U1:W69"/>
  <mergeCells count="39">
    <mergeCell ref="H1:K1"/>
    <mergeCell ref="O1:S1"/>
    <mergeCell ref="H3:H6"/>
    <mergeCell ref="A5:F5"/>
    <mergeCell ref="A6:D6"/>
    <mergeCell ref="E6:F6"/>
    <mergeCell ref="A7:F7"/>
    <mergeCell ref="A8:F9"/>
    <mergeCell ref="A10:F11"/>
    <mergeCell ref="H11:K20"/>
    <mergeCell ref="A12:F13"/>
    <mergeCell ref="A14:F15"/>
    <mergeCell ref="A16:F17"/>
    <mergeCell ref="A18:C21"/>
    <mergeCell ref="D18:F21"/>
    <mergeCell ref="A22:C25"/>
    <mergeCell ref="D22:F25"/>
    <mergeCell ref="A26:C29"/>
    <mergeCell ref="D26:F29"/>
    <mergeCell ref="A30:C33"/>
    <mergeCell ref="D30:F33"/>
    <mergeCell ref="A34:C37"/>
    <mergeCell ref="D34:F37"/>
    <mergeCell ref="A38:C41"/>
    <mergeCell ref="D38:F41"/>
    <mergeCell ref="A42:C45"/>
    <mergeCell ref="D42:F45"/>
    <mergeCell ref="A46:C49"/>
    <mergeCell ref="D46:F49"/>
    <mergeCell ref="A50:C53"/>
    <mergeCell ref="D50:F53"/>
    <mergeCell ref="A54:C57"/>
    <mergeCell ref="D54:F57"/>
    <mergeCell ref="A58:C61"/>
    <mergeCell ref="D58:F61"/>
    <mergeCell ref="A62:C65"/>
    <mergeCell ref="D62:F65"/>
    <mergeCell ref="A66:F67"/>
    <mergeCell ref="A68:F69"/>
  </mergeCell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1365</TotalTime>
  <Application>LibreOffice/7.3.4.2$MacOSX_X86_64 LibreOffice_project/728fec16bd5f605073805c3c9e7c4212a0120dc5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2019-07-08T12:32:31Z</dcterms:created>
  <dc:creator/>
  <dc:description/>
  <dc:language>fr-FR</dc:language>
  <cp:lastModifiedBy/>
  <dcterms:modified xsi:type="dcterms:W3CDTF">2023-11-24T16:45:22Z</dcterms:modified>
  <cp:revision>42</cp:revision>
  <dc:subject/>
  <dc:title/>
</cp:coreProperties>
</file>

<file path=docProps/custom.xml><?xml version="1.0" encoding="utf-8"?>
<Properties xmlns="http://schemas.openxmlformats.org/officeDocument/2006/custom-properties" xmlns:vt="http://schemas.openxmlformats.org/officeDocument/2006/docPropsVTypes"/>
</file>